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ЭтаКнига" defaultThemeVersion="124226"/>
  <bookViews>
    <workbookView xWindow="0" yWindow="0" windowWidth="28800" windowHeight="12300"/>
  </bookViews>
  <sheets>
    <sheet name="2020 год" sheetId="3" r:id="rId1"/>
    <sheet name="Рабочий вариант" sheetId="4" state="hidden" r:id="rId2"/>
  </sheets>
  <externalReferences>
    <externalReference r:id="rId3"/>
    <externalReference r:id="rId4"/>
    <externalReference r:id="rId5"/>
    <externalReference r:id="rId6"/>
  </externalReferences>
  <definedNames>
    <definedName name="ALL_FILES">[1]modUIButtons!$B$1</definedName>
    <definedName name="anscount" hidden="1">1</definedName>
    <definedName name="COAL_GRADE_LIST">[2]TECHSHEET!$I$20:$I$28</definedName>
    <definedName name="CURRENT_PRD">[1]Контакты!$J$11</definedName>
    <definedName name="FUEL_SUPPLY_CONTRACT_URL_AREA">#REF!</definedName>
    <definedName name="FUEL_SUPPLY_COSTS_AREA">#REF!</definedName>
    <definedName name="FUEL_SUPPLY_EXISTENCE_AREA">#REF!</definedName>
    <definedName name="FUEL_SUPPLY_EXT_CONTRACT_URL_AREA">#REF!</definedName>
    <definedName name="FUEL_SUPPLY_FUEL_GRADE_AREA">#REF!</definedName>
    <definedName name="FUEL_SUPPLY_FUEL_TYPE_AREA">#REF!</definedName>
    <definedName name="FUEL_SUPPLY_HORISONTAL_AREA">#REF!</definedName>
    <definedName name="FUEL_SUPPLY_INCOTERMS_2010_AREA">#REF!</definedName>
    <definedName name="FUEL_SUPPLY_INN_1_AREA">#REF!</definedName>
    <definedName name="FUEL_SUPPLY_INN_2_AREA">#REF!</definedName>
    <definedName name="FUEL_SUPPLY_INVOICE_URL_AREA">#REF!</definedName>
    <definedName name="FUEL_SUPPLY_KPP_1_AREA">#REF!</definedName>
    <definedName name="FUEL_SUPPLY_KPP_2_AREA">#REF!</definedName>
    <definedName name="FUEL_SUPPLY_NUMERIC_AREA">#REF!</definedName>
    <definedName name="FUEL_SUPPLY_ORG_ADD_HL">#REF!</definedName>
    <definedName name="FUEL_SUPPLY_ORG_AREA">#REF!</definedName>
    <definedName name="FUEL_SUPPLY_ORG_DELETE_COLUMN">#REF!</definedName>
    <definedName name="FUEL_SUPPLY_ORG_NUM_COLUMN">#REF!</definedName>
    <definedName name="FUEL_SUPPLY_PURCHASE_URL_AREA">#REF!</definedName>
    <definedName name="FUEL_SUPPLY_RQT_AREA">#REF!</definedName>
    <definedName name="FUEL_SUPPLY_SDM_AREA">#REF!</definedName>
    <definedName name="FUEL_SUPPLY_SUPPLY_DELETE_COLUMN">#REF!</definedName>
    <definedName name="FUEL_SUPPLY_SUPPLY_NUM_COLUMN">#REF!</definedName>
    <definedName name="FUEL_SUPPLY_TAX_AREA">#REF!</definedName>
    <definedName name="FUEL_SUPPLY_TOTAL_VLM_AREA">#REF!</definedName>
    <definedName name="god">[1]Контакты!$J$10</definedName>
    <definedName name="INCOTERMS_2010_TERMS">[1]TECHSHEET!$K$7:$K$13</definedName>
    <definedName name="LOAD_CONTACTS">[1]Контакты!$G$13:$G$15,[1]Контакты!$G$18:$G$21,[1]Контакты!$G$24:$G$25</definedName>
    <definedName name="MASUT_GRADE_LIST">[1]TECHSHEET!$I$10:$I$15</definedName>
    <definedName name="MO_LIST_13">[2]REESTR_MO!$B$13:$B$17</definedName>
    <definedName name="MO_LIST_17">[3]REESTR_MO!$B$34:$B$38</definedName>
    <definedName name="MO_LIST_18">[1]REESTR_MO!$B$39:$B$41</definedName>
    <definedName name="MO_LIST_2">[3]REESTR_MO!$B$2</definedName>
    <definedName name="MO_LIST_3">[3]REESTR_MO!$B$3</definedName>
    <definedName name="MO_LIST_5">[4]REESTR_MO!$B$5</definedName>
    <definedName name="MR_LIST">[1]REESTR_MO!$E$2:$E$18</definedName>
    <definedName name="NDS">[1]TECHSHEET!$M$5</definedName>
    <definedName name="OKTMO_VS_TYPE_LIST">[1]REESTR_MO!$C$2:$D$41</definedName>
    <definedName name="P19_T1_Protect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ERIOD">[1]TECHSHEET!$M$8</definedName>
    <definedName name="region_name">[1]Контакты!$G$10</definedName>
    <definedName name="SAPBEXrevision" hidden="1">1</definedName>
    <definedName name="SAPBEXsysID" hidden="1">"BW2"</definedName>
    <definedName name="SAPBEXwbID" hidden="1">"479GSPMTNK9HM4ZSIVE5K2SH6"</definedName>
    <definedName name="SUPPLIER_DETERMINING_METHOD_LIST">[1]modFuelSupply!$B$301:$B$333</definedName>
    <definedName name="SUPPLY_FACT">[1]TECHSHEET!$I$31:$I$33</definedName>
    <definedName name="SUPPLY_FUEL_TYPES">[1]TECHSHEET!$I$2:$I$4</definedName>
    <definedName name="TOPL_TEMPLATE_MODE">[1]Свод!$H$4</definedName>
    <definedName name="USE_DNS_SERVICE">[1]Инструкция!$R$41</definedName>
    <definedName name="version">[1]Инструкция!$B$3</definedName>
    <definedName name="YES_NO">[1]TECHSHEET!$G$2:$G$3</definedName>
    <definedName name="Z_21F88D10_0EEF_46CA_9AB9_1A2B3924CE39_.wvu.FilterData" localSheetId="0" hidden="1">'2020 год'!$A$8:$B$11</definedName>
    <definedName name="Z_2ED3D3C6_A1FF_4916_B04C_3B69BF1B70FA_.wvu.FilterData" localSheetId="0" hidden="1">'2020 год'!$A$8:$B$11</definedName>
    <definedName name="Z_38321BC7_E29F_48C9_91C5_DE4F50E6E0F1_.wvu.FilterData" localSheetId="0" hidden="1">'2020 год'!$A$8:$B$11</definedName>
    <definedName name="Z_6D6DEFC0_B56E_4FBB_A8E1_8EFFA6F1C997_.wvu.Cols" localSheetId="0" hidden="1">'2020 год'!#REF!</definedName>
    <definedName name="Z_6D6DEFC0_B56E_4FBB_A8E1_8EFFA6F1C997_.wvu.FilterData" localSheetId="0" hidden="1">'2020 год'!$A$8:$B$11</definedName>
    <definedName name="Z_768F44CE_7D48_4F80_B229_24A103237DCA_.wvu.FilterData" localSheetId="0" hidden="1">'2020 год'!$A$8:$B$11</definedName>
    <definedName name="Z_BA3F57A8_B1C8_4EBC_9831_D0B1A523A075_.wvu.FilterData" localSheetId="0" hidden="1">'2020 год'!$A$8:$B$11</definedName>
    <definedName name="Z_D2C9F5B9_7D2B_4C0A_9DBA_9E863F26B2C3_.wvu.Cols" localSheetId="0" hidden="1">'2020 год'!#REF!,'2020 год'!#REF!,'2020 год'!#REF!,'2020 год'!#REF!</definedName>
    <definedName name="Z_D2C9F5B9_7D2B_4C0A_9DBA_9E863F26B2C3_.wvu.FilterData" localSheetId="0" hidden="1">'2020 год'!$A$8:$B$11</definedName>
    <definedName name="Z_DE77CCF5_4D30_48F9_9835_1670D158696E_.wvu.FilterData" localSheetId="0" hidden="1">'2020 год'!$A$8:$B$11</definedName>
    <definedName name="Z_E719F2AD_9978_4686_9E84_9CF1D040426E_.wvu.FilterData" localSheetId="0" hidden="1">'2020 год'!$A$8:$B$11</definedName>
    <definedName name="Z_EF79686A_49F8_4D0B_95AB_5604A2205DB3_.wvu.FilterData" localSheetId="0" hidden="1">'2020 год'!$A$8:$B$11</definedName>
    <definedName name="без">INDEX(#REF!,SMALL(IF(COUNTIF(#REF!,#REF!)=0,ROW(#REF!)),ROW(#REF!)))</definedName>
    <definedName name="г._Апатиты">#REF!</definedName>
    <definedName name="г._Апатиты_с_подведомственной_территорией">#REF!</definedName>
    <definedName name="г._Кировск">#REF!</definedName>
    <definedName name="г._Кировск_с_подведомственной_территорией">#REF!</definedName>
    <definedName name="г._Ковдор">#REF!</definedName>
    <definedName name="г._Мончегорск">#REF!</definedName>
    <definedName name="г._Мончегорск_с_подведомственной_территорией">#REF!</definedName>
    <definedName name="г._Мурманск">#REF!</definedName>
    <definedName name="г._Оленегорск">#REF!</definedName>
    <definedName name="г._Оленегорск_с_подведомственной_территорией">#REF!</definedName>
    <definedName name="г._Полярные_Зори">#REF!</definedName>
    <definedName name="г._Полярные_Зори_с_подведомственной_территорией">#REF!</definedName>
    <definedName name="Городское_поселение_Кандалакша">#REF!</definedName>
    <definedName name="Городское_поселение_Кола">#REF!</definedName>
    <definedName name="Городское_поселение_Печенга">#REF!</definedName>
    <definedName name="Городское_поселение_Умба">#REF!</definedName>
    <definedName name="_xlnm.Print_Titles" localSheetId="0">'2020 год'!$B:$B,'2020 год'!$5:$7</definedName>
    <definedName name="ЗАТО_Александровск">#REF!</definedName>
    <definedName name="ЗАТО_Видяево">#REF!</definedName>
    <definedName name="ЗАТО_Заозерск">#REF!</definedName>
    <definedName name="ЗАТО_Североморск">#REF!</definedName>
    <definedName name="Кандалакшский_район">#REF!</definedName>
    <definedName name="Ковдорский_район">#REF!</definedName>
    <definedName name="Кольский_район">#REF!</definedName>
    <definedName name="Ловозерский_район">#REF!</definedName>
    <definedName name="Муниципалитеты">#REF!</definedName>
    <definedName name="_xlnm.Print_Area" localSheetId="0">'2020 год'!$A$1:$O$41</definedName>
    <definedName name="Печенгский_район">#REF!</definedName>
    <definedName name="Район">#REF!</definedName>
    <definedName name="Сельское_поселение_Ловозеро">#REF!</definedName>
    <definedName name="Субъект">#REF!</definedName>
    <definedName name="Субъект_регулирования">#REF!</definedName>
    <definedName name="Терский_район">#REF!</definedName>
    <definedName name="уник_знач" localSheetId="0">INDEX(#REF!,SMALL(IF(COUNTIF(#REF!,#REF!)=0,ROW(#REF!)),ROW(#REF!)))</definedName>
    <definedName name="уник_знач">INDEX(#REF!,SMALL(IF(COUNTIF(#REF!,#REF!)=0,ROW(#REF!)),ROW(#REF!)))</definedName>
    <definedName name="Уровни">#REF!</definedName>
  </definedNames>
  <calcPr calcId="145621"/>
</workbook>
</file>

<file path=xl/calcChain.xml><?xml version="1.0" encoding="utf-8"?>
<calcChain xmlns="http://schemas.openxmlformats.org/spreadsheetml/2006/main">
  <c r="Q23" i="4" l="1"/>
  <c r="Q22" i="4"/>
  <c r="P22" i="4"/>
  <c r="P18" i="4"/>
  <c r="P17" i="4"/>
  <c r="P16" i="4"/>
  <c r="P15" i="4"/>
  <c r="P14" i="4"/>
  <c r="P13" i="4"/>
  <c r="P12" i="4"/>
  <c r="P11" i="4"/>
  <c r="P10" i="4"/>
  <c r="O22" i="4"/>
  <c r="N22" i="4"/>
  <c r="M22" i="4"/>
  <c r="N21" i="4"/>
  <c r="L21" i="4"/>
  <c r="O21" i="4" s="1"/>
  <c r="O20" i="4"/>
  <c r="N20" i="4"/>
  <c r="L20" i="4"/>
  <c r="N19" i="4"/>
  <c r="L19" i="4"/>
  <c r="O19" i="4" s="1"/>
  <c r="L18" i="4"/>
  <c r="O18" i="4" s="1"/>
  <c r="K18" i="4"/>
  <c r="J18" i="4"/>
  <c r="N18" i="4" s="1"/>
  <c r="N17" i="4"/>
  <c r="J17" i="4"/>
  <c r="L17" i="4" s="1"/>
  <c r="O17" i="4" s="1"/>
  <c r="N16" i="4"/>
  <c r="L16" i="4"/>
  <c r="O16" i="4" s="1"/>
  <c r="N15" i="4"/>
  <c r="L15" i="4"/>
  <c r="O15" i="4" s="1"/>
  <c r="N14" i="4"/>
  <c r="L14" i="4"/>
  <c r="O14" i="4" s="1"/>
  <c r="O13" i="4"/>
  <c r="N13" i="4"/>
  <c r="L13" i="4"/>
  <c r="N12" i="4"/>
  <c r="J12" i="4"/>
  <c r="L12" i="4" s="1"/>
  <c r="O12" i="4" s="1"/>
  <c r="N11" i="4"/>
  <c r="L11" i="4"/>
  <c r="O11" i="4" s="1"/>
  <c r="N10" i="4"/>
  <c r="L10" i="4"/>
  <c r="O10" i="4" s="1"/>
  <c r="K7" i="4"/>
  <c r="L7" i="4" s="1"/>
  <c r="N21" i="3" l="1"/>
  <c r="N20" i="3"/>
  <c r="N19" i="3"/>
  <c r="L21" i="3"/>
  <c r="O21" i="3" s="1"/>
  <c r="L20" i="3"/>
  <c r="O20" i="3" s="1"/>
  <c r="L19" i="3"/>
  <c r="O19" i="3" s="1"/>
  <c r="K7" i="3" l="1"/>
  <c r="L7" i="3" s="1"/>
</calcChain>
</file>

<file path=xl/sharedStrings.xml><?xml version="1.0" encoding="utf-8"?>
<sst xmlns="http://schemas.openxmlformats.org/spreadsheetml/2006/main" count="128" uniqueCount="65">
  <si>
    <t>№ п/п</t>
  </si>
  <si>
    <t>1</t>
  </si>
  <si>
    <t>2</t>
  </si>
  <si>
    <t>Наименование организации</t>
  </si>
  <si>
    <t>Поставщик продукции</t>
  </si>
  <si>
    <t>Марка топлива</t>
  </si>
  <si>
    <t>Контракт / договор, в соответствии с которым осуществлялась отгрузка товара</t>
  </si>
  <si>
    <t>Дополнительное соглашение, спецификация либо иное приложение к контракту / договору, в соответствии с которым осуществлялась отгрузка товара</t>
  </si>
  <si>
    <t>Дата отгрузки продукции</t>
  </si>
  <si>
    <t>Цена продукции на базисе контракта / договора (руб./ед.изм.) (включает транспортные расходы)</t>
  </si>
  <si>
    <t>Транспортные расходы (руб./ед.изм.)</t>
  </si>
  <si>
    <t>Цена продукции без учёта транспортных расходов (руб./ед.изм.)</t>
  </si>
  <si>
    <t>Объём отгрузки продукции (ед.изм.)</t>
  </si>
  <si>
    <t>номер</t>
  </si>
  <si>
    <t>дата</t>
  </si>
  <si>
    <t>руб/т без НДС</t>
  </si>
  <si>
    <t>тонны</t>
  </si>
  <si>
    <t>тыс руб., без НДС</t>
  </si>
  <si>
    <t>Вид топлива / марка</t>
  </si>
  <si>
    <t>Расходы на приобретение без учета транспортировки</t>
  </si>
  <si>
    <t>Расходы на приобретение с учетом транспортировки</t>
  </si>
  <si>
    <t>(Ф. И. О. руководителя)</t>
  </si>
  <si>
    <t>(подпись)</t>
  </si>
  <si>
    <t>(должность исполнителя)</t>
  </si>
  <si>
    <t>(Ф. И. О. исполнителя)</t>
  </si>
  <si>
    <t>Место для печати</t>
  </si>
  <si>
    <t>Информация о договорах поставки топлива</t>
  </si>
  <si>
    <t>Приложение к письму Комитета по тарифному регулированию Мурманской области от 27.02.2020 № 06-02/500-ЕС</t>
  </si>
  <si>
    <t>КФ АО "Апатит"</t>
  </si>
  <si>
    <t>мазут топочный/М-100</t>
  </si>
  <si>
    <t>Ведущий специалист ТВТГ УГЭ КФ АО "Апатит"</t>
  </si>
  <si>
    <t>Голобородько О.В.</t>
  </si>
  <si>
    <t>1 квартал 2020 года</t>
  </si>
  <si>
    <t>ПАО "НК "Роснефть"</t>
  </si>
  <si>
    <t>100019/06400Д</t>
  </si>
  <si>
    <t>январь</t>
  </si>
  <si>
    <t>100019/06400Д001</t>
  </si>
  <si>
    <t>февраль</t>
  </si>
  <si>
    <t>100019/06400Д002</t>
  </si>
  <si>
    <t>100019/06400Д003</t>
  </si>
  <si>
    <t>март</t>
  </si>
  <si>
    <t>ООО "АЛЬЯНС-ЭНЕРГИЯ"</t>
  </si>
  <si>
    <t>АПТ-10-0003557</t>
  </si>
  <si>
    <t>ООО "Олимп-Трейд"</t>
  </si>
  <si>
    <t>КФА-0002763</t>
  </si>
  <si>
    <t>3</t>
  </si>
  <si>
    <t>4</t>
  </si>
  <si>
    <t>5</t>
  </si>
  <si>
    <t>АО "Мурманэнергосбыт"</t>
  </si>
  <si>
    <t>6</t>
  </si>
  <si>
    <t>7</t>
  </si>
  <si>
    <t>КФА-10-0002989</t>
  </si>
  <si>
    <t>-</t>
  </si>
  <si>
    <t>ГПН-19/27160/02955/Д</t>
  </si>
  <si>
    <t>ПАО "Газпром нефть" 
(покупка на бирже)</t>
  </si>
  <si>
    <t>ОАО "ТАИФ-НК"
(закупка на бирже)</t>
  </si>
  <si>
    <t>004-1588/18</t>
  </si>
  <si>
    <t>покупка на бирже</t>
  </si>
  <si>
    <r>
      <rPr>
        <b/>
        <u/>
        <sz val="14"/>
        <rFont val="Times New Roman"/>
        <family val="1"/>
        <charset val="204"/>
      </rPr>
      <t xml:space="preserve">Главный энергетик КФ АО "Апатит" </t>
    </r>
    <r>
      <rPr>
        <b/>
        <sz val="14"/>
        <rFont val="Times New Roman"/>
        <family val="1"/>
        <charset val="204"/>
      </rPr>
      <t xml:space="preserve">                                 </t>
    </r>
    <r>
      <rPr>
        <b/>
        <u/>
        <sz val="14"/>
        <rFont val="Times New Roman"/>
        <family val="1"/>
        <charset val="204"/>
      </rPr>
      <t xml:space="preserve">  Мищенков С.В.</t>
    </r>
  </si>
  <si>
    <t>Расходы на транспортировку</t>
  </si>
  <si>
    <t>средняя цена доставки</t>
  </si>
  <si>
    <t>средняя цена с учетом доставки</t>
  </si>
  <si>
    <t xml:space="preserve">Приложение к письму Комитета по тарифному регулированию Мурманской области от                           №          </t>
  </si>
  <si>
    <t>1 кв. 2023 года</t>
  </si>
  <si>
    <t>2 кв.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</si>
</sst>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Arial Cy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rgb="FF9C5700"/>
      <name val="Calibri"/>
      <family val="2"/>
      <charset val="204"/>
      <scheme val="minor"/>
    </font>
    <font>
      <sz val="9"/>
      <name val="Tahoma"/>
      <family val="2"/>
      <charset val="204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0" fontId="5" fillId="0" borderId="0"/>
    <xf numFmtId="0" fontId="3" fillId="0" borderId="0"/>
    <xf numFmtId="0" fontId="2" fillId="0" borderId="0"/>
    <xf numFmtId="0" fontId="10" fillId="3" borderId="0" applyNumberFormat="0" applyBorder="0" applyAlignment="0" applyProtection="0"/>
    <xf numFmtId="49" fontId="11" fillId="0" borderId="0" applyBorder="0">
      <alignment vertical="top"/>
    </xf>
    <xf numFmtId="0" fontId="12" fillId="0" borderId="0"/>
    <xf numFmtId="0" fontId="1" fillId="0" borderId="0"/>
  </cellStyleXfs>
  <cellXfs count="73">
    <xf numFmtId="0" fontId="0" fillId="0" borderId="0" xfId="0"/>
    <xf numFmtId="0" fontId="4" fillId="0" borderId="0" xfId="2" applyFont="1" applyBorder="1" applyAlignment="1" applyProtection="1">
      <alignment vertical="center" wrapText="1"/>
    </xf>
    <xf numFmtId="0" fontId="4" fillId="0" borderId="0" xfId="2" applyFont="1" applyBorder="1" applyAlignment="1" applyProtection="1">
      <alignment horizontal="center" vertical="center" wrapText="1"/>
    </xf>
    <xf numFmtId="0" fontId="4" fillId="0" borderId="0" xfId="2" applyFont="1" applyFill="1" applyBorder="1" applyAlignment="1" applyProtection="1">
      <alignment vertical="center" wrapText="1"/>
    </xf>
    <xf numFmtId="0" fontId="4" fillId="0" borderId="0" xfId="2" applyFont="1" applyFill="1" applyBorder="1" applyAlignment="1" applyProtection="1">
      <alignment horizontal="center" vertical="center" wrapText="1"/>
    </xf>
    <xf numFmtId="0" fontId="4" fillId="0" borderId="0" xfId="2" applyFont="1" applyFill="1" applyBorder="1" applyAlignment="1" applyProtection="1">
      <alignment horizontal="center" vertical="center" wrapText="1"/>
    </xf>
    <xf numFmtId="0" fontId="4" fillId="0" borderId="0" xfId="2" applyFont="1" applyFill="1" applyBorder="1" applyAlignment="1" applyProtection="1">
      <alignment horizontal="center" vertical="center" wrapText="1"/>
    </xf>
    <xf numFmtId="0" fontId="4" fillId="2" borderId="0" xfId="2" applyFont="1" applyFill="1" applyBorder="1" applyAlignment="1" applyProtection="1">
      <alignment horizontal="center" vertical="center" wrapText="1"/>
    </xf>
    <xf numFmtId="0" fontId="4" fillId="2" borderId="0" xfId="2" applyFont="1" applyFill="1" applyBorder="1" applyAlignment="1" applyProtection="1">
      <alignment vertical="center" wrapText="1"/>
    </xf>
    <xf numFmtId="0" fontId="4" fillId="2" borderId="2" xfId="2" applyFont="1" applyFill="1" applyBorder="1" applyAlignment="1" applyProtection="1">
      <alignment horizontal="center" vertical="center" wrapText="1"/>
    </xf>
    <xf numFmtId="0" fontId="7" fillId="2" borderId="2" xfId="2" applyFont="1" applyFill="1" applyBorder="1" applyAlignment="1" applyProtection="1">
      <alignment horizontal="center" vertical="center" wrapText="1"/>
    </xf>
    <xf numFmtId="0" fontId="8" fillId="2" borderId="2" xfId="2" applyFont="1" applyFill="1" applyBorder="1" applyAlignment="1" applyProtection="1">
      <alignment horizontal="center" vertical="center" wrapText="1"/>
    </xf>
    <xf numFmtId="49" fontId="8" fillId="2" borderId="2" xfId="1" applyNumberFormat="1" applyFont="1" applyFill="1" applyBorder="1" applyAlignment="1" applyProtection="1">
      <alignment horizontal="center" vertical="center" wrapText="1"/>
    </xf>
    <xf numFmtId="0" fontId="6" fillId="2" borderId="0" xfId="2" applyFont="1" applyFill="1" applyBorder="1" applyAlignment="1" applyProtection="1">
      <alignment vertical="center" wrapText="1"/>
    </xf>
    <xf numFmtId="0" fontId="4" fillId="2" borderId="1" xfId="2" applyFont="1" applyFill="1" applyBorder="1" applyAlignment="1" applyProtection="1">
      <alignment vertical="center" wrapText="1"/>
    </xf>
    <xf numFmtId="49" fontId="7" fillId="2" borderId="2" xfId="1" applyNumberFormat="1" applyFont="1" applyFill="1" applyBorder="1" applyAlignment="1" applyProtection="1">
      <alignment horizontal="center" vertical="center" wrapText="1"/>
    </xf>
    <xf numFmtId="14" fontId="4" fillId="2" borderId="2" xfId="2" applyNumberFormat="1" applyFont="1" applyFill="1" applyBorder="1" applyAlignment="1" applyProtection="1">
      <alignment horizontal="center" vertical="center" wrapText="1"/>
    </xf>
    <xf numFmtId="49" fontId="4" fillId="2" borderId="2" xfId="1" applyNumberFormat="1" applyFont="1" applyFill="1" applyBorder="1" applyAlignment="1" applyProtection="1">
      <alignment horizontal="center" vertical="center" wrapText="1"/>
    </xf>
    <xf numFmtId="4" fontId="4" fillId="2" borderId="2" xfId="2" applyNumberFormat="1" applyFont="1" applyFill="1" applyBorder="1" applyAlignment="1" applyProtection="1">
      <alignment horizontal="center" vertical="center" wrapText="1"/>
    </xf>
    <xf numFmtId="49" fontId="4" fillId="2" borderId="2" xfId="1" applyNumberFormat="1" applyFont="1" applyFill="1" applyBorder="1" applyAlignment="1" applyProtection="1">
      <alignment vertical="center" wrapText="1"/>
    </xf>
    <xf numFmtId="0" fontId="4" fillId="2" borderId="2" xfId="2" applyFont="1" applyFill="1" applyBorder="1" applyAlignment="1" applyProtection="1">
      <alignment vertical="center" wrapText="1"/>
    </xf>
    <xf numFmtId="4" fontId="4" fillId="2" borderId="0" xfId="2" applyNumberFormat="1" applyFont="1" applyFill="1" applyBorder="1" applyAlignment="1" applyProtection="1">
      <alignment horizontal="center" vertical="center" wrapText="1"/>
    </xf>
    <xf numFmtId="3" fontId="4" fillId="2" borderId="2" xfId="2" applyNumberFormat="1" applyFont="1" applyFill="1" applyBorder="1" applyAlignment="1" applyProtection="1">
      <alignment horizontal="center" vertical="center" wrapText="1"/>
    </xf>
    <xf numFmtId="4" fontId="4" fillId="0" borderId="2" xfId="2" applyNumberFormat="1" applyFont="1" applyFill="1" applyBorder="1" applyAlignment="1" applyProtection="1">
      <alignment horizontal="center" vertical="center" wrapText="1"/>
    </xf>
    <xf numFmtId="49" fontId="7" fillId="2" borderId="2" xfId="1" applyNumberFormat="1" applyFont="1" applyFill="1" applyBorder="1" applyAlignment="1" applyProtection="1">
      <alignment horizontal="center" vertical="center" wrapText="1"/>
    </xf>
    <xf numFmtId="49" fontId="4" fillId="2" borderId="2" xfId="1" applyNumberFormat="1" applyFont="1" applyFill="1" applyBorder="1" applyAlignment="1" applyProtection="1">
      <alignment horizontal="center" vertical="center" wrapText="1"/>
    </xf>
    <xf numFmtId="14" fontId="4" fillId="2" borderId="2" xfId="2" applyNumberFormat="1" applyFont="1" applyFill="1" applyBorder="1" applyAlignment="1" applyProtection="1">
      <alignment horizontal="center" vertical="center" wrapText="1"/>
    </xf>
    <xf numFmtId="0" fontId="13" fillId="2" borderId="0" xfId="2" applyFont="1" applyFill="1" applyBorder="1" applyAlignment="1" applyProtection="1">
      <alignment vertical="center" wrapText="1"/>
    </xf>
    <xf numFmtId="0" fontId="13" fillId="2" borderId="0" xfId="2" applyFont="1" applyFill="1" applyBorder="1" applyAlignment="1" applyProtection="1">
      <alignment horizontal="center" vertical="center" wrapText="1"/>
    </xf>
    <xf numFmtId="4" fontId="13" fillId="2" borderId="0" xfId="2" applyNumberFormat="1" applyFont="1" applyFill="1" applyBorder="1" applyAlignment="1" applyProtection="1">
      <alignment horizontal="center" vertical="center" wrapText="1"/>
    </xf>
    <xf numFmtId="4" fontId="13" fillId="2" borderId="0" xfId="2" applyNumberFormat="1" applyFont="1" applyFill="1" applyBorder="1" applyAlignment="1" applyProtection="1">
      <alignment vertical="center" wrapText="1"/>
    </xf>
    <xf numFmtId="0" fontId="13" fillId="0" borderId="0" xfId="2" applyFont="1" applyBorder="1" applyAlignment="1" applyProtection="1">
      <alignment vertical="center" wrapText="1"/>
    </xf>
    <xf numFmtId="0" fontId="13" fillId="2" borderId="0" xfId="0" applyFont="1" applyFill="1" applyAlignment="1">
      <alignment horizontal="justify" vertical="top" wrapText="1"/>
    </xf>
    <xf numFmtId="0" fontId="13" fillId="2" borderId="3" xfId="0" applyFont="1" applyFill="1" applyBorder="1" applyAlignment="1">
      <alignment horizontal="justify" vertical="top" wrapText="1"/>
    </xf>
    <xf numFmtId="0" fontId="13" fillId="2" borderId="0" xfId="0" applyFont="1" applyFill="1" applyBorder="1" applyAlignment="1">
      <alignment horizontal="justify" vertical="top" wrapText="1"/>
    </xf>
    <xf numFmtId="0" fontId="15" fillId="2" borderId="0" xfId="0" applyFont="1" applyFill="1"/>
    <xf numFmtId="0" fontId="6" fillId="2" borderId="0" xfId="0" applyFont="1" applyFill="1" applyAlignment="1">
      <alignment horizontal="left" vertical="top" wrapText="1"/>
    </xf>
    <xf numFmtId="0" fontId="13" fillId="2" borderId="0" xfId="0" applyFont="1" applyFill="1" applyAlignment="1">
      <alignment horizontal="center" vertical="top" wrapText="1"/>
    </xf>
    <xf numFmtId="0" fontId="16" fillId="2" borderId="3" xfId="0" applyFont="1" applyFill="1" applyBorder="1" applyAlignment="1">
      <alignment horizontal="left" vertical="top" wrapText="1"/>
    </xf>
    <xf numFmtId="0" fontId="16" fillId="2" borderId="3" xfId="0" applyFont="1" applyFill="1" applyBorder="1" applyAlignment="1">
      <alignment horizontal="center" wrapText="1"/>
    </xf>
    <xf numFmtId="0" fontId="16" fillId="2" borderId="3" xfId="0" applyFont="1" applyFill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vertical="top" wrapText="1"/>
    </xf>
    <xf numFmtId="0" fontId="13" fillId="0" borderId="0" xfId="2" applyFont="1" applyFill="1" applyBorder="1" applyAlignment="1" applyProtection="1">
      <alignment vertical="center" wrapText="1"/>
    </xf>
    <xf numFmtId="0" fontId="13" fillId="0" borderId="0" xfId="2" applyFont="1" applyFill="1" applyBorder="1" applyAlignment="1" applyProtection="1">
      <alignment horizontal="center" vertical="center" wrapText="1"/>
    </xf>
    <xf numFmtId="0" fontId="13" fillId="0" borderId="0" xfId="2" applyFont="1" applyBorder="1" applyAlignment="1" applyProtection="1">
      <alignment horizontal="center" vertical="center" wrapText="1"/>
    </xf>
    <xf numFmtId="49" fontId="4" fillId="2" borderId="0" xfId="1" applyNumberFormat="1" applyFont="1" applyFill="1" applyBorder="1" applyAlignment="1" applyProtection="1">
      <alignment vertical="center" wrapText="1"/>
    </xf>
    <xf numFmtId="3" fontId="4" fillId="2" borderId="0" xfId="2" applyNumberFormat="1" applyFont="1" applyFill="1" applyBorder="1" applyAlignment="1" applyProtection="1">
      <alignment horizontal="center" vertical="center" wrapText="1"/>
    </xf>
    <xf numFmtId="14" fontId="4" fillId="2" borderId="0" xfId="2" applyNumberFormat="1" applyFont="1" applyFill="1" applyBorder="1" applyAlignment="1" applyProtection="1">
      <alignment horizontal="center" vertical="center" wrapText="1"/>
    </xf>
    <xf numFmtId="4" fontId="7" fillId="2" borderId="2" xfId="2" applyNumberFormat="1" applyFont="1" applyFill="1" applyBorder="1" applyAlignment="1" applyProtection="1">
      <alignment horizontal="center" vertical="center" wrapText="1"/>
    </xf>
    <xf numFmtId="0" fontId="4" fillId="0" borderId="2" xfId="2" applyFont="1" applyBorder="1" applyAlignment="1" applyProtection="1">
      <alignment horizontal="center" vertical="center" wrapText="1"/>
    </xf>
    <xf numFmtId="4" fontId="6" fillId="4" borderId="2" xfId="2" applyNumberFormat="1" applyFont="1" applyFill="1" applyBorder="1" applyAlignment="1" applyProtection="1">
      <alignment horizontal="center" vertical="center" wrapText="1"/>
    </xf>
    <xf numFmtId="49" fontId="4" fillId="2" borderId="2" xfId="1" applyNumberFormat="1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>
      <alignment horizontal="left" vertical="top" wrapText="1"/>
    </xf>
    <xf numFmtId="49" fontId="4" fillId="2" borderId="2" xfId="1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Alignment="1">
      <alignment horizontal="left" vertical="top" wrapText="1"/>
    </xf>
    <xf numFmtId="14" fontId="4" fillId="2" borderId="2" xfId="2" applyNumberFormat="1" applyFont="1" applyFill="1" applyBorder="1" applyAlignment="1" applyProtection="1">
      <alignment horizontal="center" vertical="center" wrapText="1"/>
    </xf>
    <xf numFmtId="0" fontId="17" fillId="2" borderId="0" xfId="0" applyFont="1" applyFill="1" applyAlignment="1">
      <alignment horizontal="left" vertical="top" wrapText="1"/>
    </xf>
    <xf numFmtId="0" fontId="13" fillId="2" borderId="0" xfId="2" applyFont="1" applyFill="1" applyBorder="1" applyAlignment="1" applyProtection="1">
      <alignment horizontal="left" vertical="center" wrapText="1"/>
    </xf>
    <xf numFmtId="0" fontId="6" fillId="2" borderId="0" xfId="2" applyFont="1" applyFill="1" applyBorder="1" applyAlignment="1" applyProtection="1">
      <alignment horizontal="center" vertical="center" wrapText="1"/>
    </xf>
    <xf numFmtId="0" fontId="16" fillId="2" borderId="0" xfId="0" applyFont="1" applyFill="1" applyAlignment="1">
      <alignment horizontal="center" vertical="top" wrapText="1"/>
    </xf>
    <xf numFmtId="0" fontId="16" fillId="2" borderId="0" xfId="0" applyFont="1" applyFill="1" applyAlignment="1">
      <alignment horizontal="left" vertical="top" wrapText="1"/>
    </xf>
    <xf numFmtId="0" fontId="9" fillId="2" borderId="0" xfId="2" applyFont="1" applyFill="1" applyBorder="1" applyAlignment="1" applyProtection="1">
      <alignment horizontal="center" vertical="center" wrapText="1"/>
    </xf>
    <xf numFmtId="49" fontId="7" fillId="2" borderId="2" xfId="1" applyNumberFormat="1" applyFont="1" applyFill="1" applyBorder="1" applyAlignment="1" applyProtection="1">
      <alignment horizontal="center" vertical="center" wrapText="1"/>
    </xf>
    <xf numFmtId="0" fontId="16" fillId="2" borderId="3" xfId="0" applyFont="1" applyFill="1" applyBorder="1" applyAlignment="1">
      <alignment horizontal="center" vertical="top" wrapText="1"/>
    </xf>
    <xf numFmtId="49" fontId="4" fillId="2" borderId="2" xfId="1" applyNumberFormat="1" applyFont="1" applyFill="1" applyBorder="1" applyAlignment="1" applyProtection="1">
      <alignment horizontal="center" vertical="center" wrapText="1"/>
    </xf>
    <xf numFmtId="49" fontId="4" fillId="2" borderId="6" xfId="1" applyNumberFormat="1" applyFont="1" applyFill="1" applyBorder="1" applyAlignment="1" applyProtection="1">
      <alignment horizontal="center" vertical="center" wrapText="1"/>
    </xf>
    <xf numFmtId="49" fontId="4" fillId="2" borderId="8" xfId="1" applyNumberFormat="1" applyFont="1" applyFill="1" applyBorder="1" applyAlignment="1" applyProtection="1">
      <alignment horizontal="center" vertical="center" wrapText="1"/>
    </xf>
    <xf numFmtId="49" fontId="4" fillId="2" borderId="7" xfId="1" applyNumberFormat="1" applyFont="1" applyFill="1" applyBorder="1" applyAlignment="1" applyProtection="1">
      <alignment horizontal="center" vertical="center" wrapText="1"/>
    </xf>
    <xf numFmtId="0" fontId="4" fillId="2" borderId="4" xfId="2" applyFont="1" applyFill="1" applyBorder="1" applyAlignment="1" applyProtection="1">
      <alignment horizontal="left" vertical="center" wrapText="1"/>
    </xf>
    <xf numFmtId="0" fontId="4" fillId="2" borderId="5" xfId="2" applyFont="1" applyFill="1" applyBorder="1" applyAlignment="1" applyProtection="1">
      <alignment horizontal="left" vertical="center" wrapText="1"/>
    </xf>
    <xf numFmtId="14" fontId="4" fillId="2" borderId="2" xfId="2" applyNumberFormat="1" applyFont="1" applyFill="1" applyBorder="1" applyAlignment="1" applyProtection="1">
      <alignment horizontal="center" vertical="center" wrapText="1"/>
    </xf>
    <xf numFmtId="0" fontId="6" fillId="4" borderId="2" xfId="2" applyFont="1" applyFill="1" applyBorder="1" applyAlignment="1" applyProtection="1">
      <alignment horizontal="left" vertical="center" wrapText="1"/>
    </xf>
    <xf numFmtId="0" fontId="6" fillId="2" borderId="0" xfId="0" applyFont="1" applyFill="1" applyAlignment="1">
      <alignment horizontal="left" vertical="top" wrapText="1"/>
    </xf>
  </cellXfs>
  <cellStyles count="9">
    <cellStyle name="Нейтральный 2" xfId="5"/>
    <cellStyle name="Обычный" xfId="0" builtinId="0"/>
    <cellStyle name="Обычный 2" xfId="3"/>
    <cellStyle name="Обычный 28" xfId="7"/>
    <cellStyle name="Обычный 3" xfId="4"/>
    <cellStyle name="Обычный 3 2" xfId="8"/>
    <cellStyle name="Обычный 4" xfId="6"/>
    <cellStyle name="Обычный_Kom kompleks" xfId="1"/>
    <cellStyle name="Обычный_Тепло" xfId="2"/>
  </cellStyles>
  <dxfs count="0"/>
  <tableStyles count="0" defaultTableStyle="TableStyleMedium2" defaultPivotStyle="PivotStyleMedium9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IOGV06/&#1040;&#1088;&#1093;&#1080;&#1074;/&#1052;&#1086;&#1085;&#1080;&#1090;&#1086;&#1088;&#1080;&#1085;&#1075;&#1080;/&#1058;&#1086;&#1087;&#1083;&#1080;&#1074;&#1086;%202018%20&#1075;&#1086;&#1076;/&#1043;&#1086;&#1076;%20-%204%20&#1082;&#1074;&#1072;&#1088;&#1090;&#1072;&#1083;/&#1058;&#1051;&#1059;-&#1084;&#1072;&#1079;&#1091;&#1090;_%20WARM.TOPL.Q4.2018-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IOGV06/&#1040;&#1088;&#1093;&#1080;&#1074;/&#1052;&#1086;&#1085;&#1080;&#1090;&#1086;&#1088;&#1080;&#1085;&#1075;&#1080;/&#1058;&#1086;&#1087;&#1083;&#1080;&#1074;&#1086;%202018%20&#1075;&#1086;&#1076;/&#1043;&#1086;&#1076;%20-%204%20&#1082;&#1074;&#1072;&#1088;&#1090;&#1072;&#1083;/&#1086;&#1090;%20&#1056;&#1057;&#1054;/+%20&#1042;&#1099;&#1084;&#1087;&#1077;&#1083;%20WARM.TOPL.Q4.2018%20&#1076;&#1083;&#1103;%20&#1056;&#1057;&#1054;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IOGV06/&#1040;&#1088;&#1093;&#1080;&#1074;/&#1052;&#1086;&#1085;&#1080;&#1090;&#1086;&#1088;&#1080;&#1085;&#1075;&#1080;/&#1058;&#1086;&#1087;&#1083;&#1080;&#1074;&#1086;%202018%20&#1075;&#1086;&#1076;/&#1043;&#1086;&#1076;%20-%204%20&#1082;&#1074;&#1072;&#1088;&#1090;&#1072;&#1083;/&#1086;&#1090;%20&#1056;&#1057;&#1054;/+%20&#1055;&#1040;&#1054;%20&#1058;&#1043;&#1050;-1_&#1092;&#1080;&#1083;&#1080;&#1072;&#1083;%20&#1050;&#1086;&#1083;&#1100;&#1089;&#1082;&#1080;&#1081;_WARM.TOPL.Q4.2018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USHK~1\AppData\Local\Temp\7zO8F77CE0A\WARM.TOPL.Q4.2018%20&#1040;&#1054;%20&#1052;&#1052;&#1056;&#1055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modInstruction"/>
      <sheetName val="Лог обновления"/>
      <sheetName val="Контакты"/>
      <sheetName val="Список организаций"/>
      <sheetName val="Список объектов"/>
      <sheetName val="Т итого"/>
      <sheetName val="Т"/>
      <sheetName val="Поставки топлива"/>
      <sheetName val="Свод"/>
      <sheetName val="Результаты загрузки"/>
      <sheetName val="Комментарии"/>
      <sheetName val="Проверка"/>
      <sheetName val="TECHSHEET"/>
      <sheetName val="TECH_HORISONTAL"/>
      <sheetName val="TECH_VERTICAL"/>
      <sheetName val="REESTR_ORG"/>
      <sheetName val="REESTR_SOURCE"/>
      <sheetName val="modGetGeoBase"/>
      <sheetName val="REESTR_MO"/>
      <sheetName val="AUTHORISATION"/>
      <sheetName val="PLAN1X_LIST_ORG"/>
      <sheetName val="PLAN1X_LIST_SRC"/>
      <sheetName val="PLAN1X_AGGREGATE"/>
      <sheetName val="PLAN1X_LIST_SUBSIDIARY"/>
      <sheetName val="PLAN1X_LIST_OKOPF"/>
      <sheetName val="PLAN1X_FUEL_USAGE"/>
      <sheetName val="ORG_DATA_REGION"/>
      <sheetName val="SRC_DATA_REGION"/>
      <sheetName val="FUEL_DATA_REGION"/>
      <sheetName val="SUPPLY_DATA_REGION"/>
      <sheetName val="SUPPLY_PREV_DATA_REGION"/>
      <sheetName val="TOTAL_COMS_DATA_REGION"/>
      <sheetName val="COMS_DATA_REGION"/>
      <sheetName val="LIST_RST_ORG"/>
      <sheetName val="TEMPLATE_PARAMS"/>
      <sheetName val="modLoad"/>
      <sheetName val="modLoadResults"/>
      <sheetName val="modLoadFiles"/>
      <sheetName val="modInfo"/>
      <sheetName val="modUIButtons"/>
      <sheetName val="modVLDCommon"/>
      <sheetName val="modVLDIntegrity"/>
      <sheetName val="modVLDData"/>
      <sheetName val="modCommonProcedures"/>
      <sheetName val="modFuelData"/>
      <sheetName val="modListOrg"/>
      <sheetName val="modListObjects"/>
      <sheetName val="modfrmRegion"/>
      <sheetName val="modVLDGeneral"/>
      <sheetName val="modVLDUniqueness"/>
      <sheetName val="modfrmReestr"/>
      <sheetName val="modfrmOrg"/>
      <sheetName val="modUpdTemplMain"/>
      <sheetName val="modfrmCheckUpdates"/>
      <sheetName val="modfrmHEATAdditionalOrgData"/>
      <sheetName val="modGeneralProcedures"/>
      <sheetName val="modOpen"/>
      <sheetName val="modData_TOPL_QX"/>
      <sheetName val="modDataRegion"/>
      <sheetName val="modRequestSpecificData"/>
      <sheetName val="modRequestReestrData"/>
      <sheetName val="modFuelSupply"/>
      <sheetName val="modfrmFuelTransferMethods"/>
      <sheetName val="modfrmDateChoose"/>
      <sheetName val="ТЛУ-мазут_ WARM.TOPL.Q4.2018-"/>
    </sheetNames>
    <sheetDataSet>
      <sheetData sheetId="0">
        <row r="3">
          <cell r="B3" t="str">
            <v>Версия 1.0</v>
          </cell>
        </row>
        <row r="41">
          <cell r="R41" t="str">
            <v>https://eias.ru</v>
          </cell>
        </row>
      </sheetData>
      <sheetData sheetId="1"/>
      <sheetData sheetId="2"/>
      <sheetData sheetId="3">
        <row r="10">
          <cell r="G10" t="str">
            <v>Мурманская область</v>
          </cell>
          <cell r="J10">
            <v>2018</v>
          </cell>
        </row>
        <row r="11">
          <cell r="J11" t="str">
            <v>12 месяцев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4">
          <cell r="G24">
            <v>0</v>
          </cell>
        </row>
        <row r="25">
          <cell r="G25">
            <v>0</v>
          </cell>
        </row>
      </sheetData>
      <sheetData sheetId="4"/>
      <sheetData sheetId="5"/>
      <sheetData sheetId="6"/>
      <sheetData sheetId="7"/>
      <sheetData sheetId="8"/>
      <sheetData sheetId="9">
        <row r="4">
          <cell r="H4" t="str">
            <v>Отчёт заполняется от организации (организаций)</v>
          </cell>
        </row>
      </sheetData>
      <sheetData sheetId="10"/>
      <sheetData sheetId="11"/>
      <sheetData sheetId="12"/>
      <sheetData sheetId="13">
        <row r="2">
          <cell r="G2" t="str">
            <v>да</v>
          </cell>
          <cell r="I2" t="str">
            <v>Мазут</v>
          </cell>
        </row>
        <row r="3">
          <cell r="G3" t="str">
            <v>нет</v>
          </cell>
          <cell r="I3" t="str">
            <v>Дизельное топливо</v>
          </cell>
        </row>
        <row r="4">
          <cell r="I4" t="str">
            <v>Уголь</v>
          </cell>
        </row>
        <row r="5">
          <cell r="M5">
            <v>1.18</v>
          </cell>
        </row>
        <row r="7">
          <cell r="K7" t="str">
            <v>EXW (Ex Works / Франко завод)</v>
          </cell>
        </row>
        <row r="8">
          <cell r="K8" t="str">
            <v>FCA (Free Carrier / Франко перевозчик)</v>
          </cell>
          <cell r="M8">
            <v>2018</v>
          </cell>
        </row>
        <row r="9">
          <cell r="K9" t="str">
            <v>CPT (Carriage Paid to / Перевозка оплачена до)</v>
          </cell>
        </row>
        <row r="10">
          <cell r="I10" t="str">
            <v>М-40</v>
          </cell>
          <cell r="K10" t="str">
            <v>CIP (Carriage and Insurance Paid to / Перевозка и страхование оплачены до)</v>
          </cell>
        </row>
        <row r="11">
          <cell r="I11" t="str">
            <v>М-100</v>
          </cell>
          <cell r="K11" t="str">
            <v>DAT (Delivered at Terminal / Поставка на терминале)</v>
          </cell>
        </row>
        <row r="12">
          <cell r="I12" t="str">
            <v>М-200</v>
          </cell>
          <cell r="K12" t="str">
            <v>DAP (Delivered at Place / Поставка в месте назначения)</v>
          </cell>
        </row>
        <row r="13">
          <cell r="I13" t="str">
            <v>мазут марки "Т"</v>
          </cell>
          <cell r="K13" t="str">
            <v>DDP (Delivered Duty Paid / Поставка с оплатой пошлин)</v>
          </cell>
        </row>
        <row r="14">
          <cell r="I14" t="str">
            <v>Ф-5</v>
          </cell>
        </row>
        <row r="15">
          <cell r="I15" t="str">
            <v>Ф-12</v>
          </cell>
        </row>
        <row r="31">
          <cell r="I31" t="str">
            <v>да</v>
          </cell>
        </row>
        <row r="32">
          <cell r="I32" t="str">
            <v>топливо не использовалось</v>
          </cell>
        </row>
        <row r="33">
          <cell r="I33" t="str">
            <v>использовались запасы прошлых периодов</v>
          </cell>
        </row>
      </sheetData>
      <sheetData sheetId="14"/>
      <sheetData sheetId="15"/>
      <sheetData sheetId="16"/>
      <sheetData sheetId="17"/>
      <sheetData sheetId="18"/>
      <sheetData sheetId="19">
        <row r="2">
          <cell r="C2" t="str">
            <v>47705000</v>
          </cell>
          <cell r="D2" t="str">
            <v>городской округ</v>
          </cell>
          <cell r="E2" t="str">
            <v>Город Апатиты</v>
          </cell>
        </row>
        <row r="3">
          <cell r="C3" t="str">
            <v>47712000</v>
          </cell>
          <cell r="D3" t="str">
            <v>городской округ</v>
          </cell>
          <cell r="E3" t="str">
            <v>Город Кировск</v>
          </cell>
        </row>
        <row r="4">
          <cell r="C4" t="str">
            <v>47715000</v>
          </cell>
          <cell r="D4" t="str">
            <v>городской округ</v>
          </cell>
          <cell r="E4" t="str">
            <v>Город Мончегорск</v>
          </cell>
        </row>
        <row r="5">
          <cell r="C5" t="str">
            <v>47701000</v>
          </cell>
          <cell r="D5" t="str">
            <v>городской округ</v>
          </cell>
          <cell r="E5" t="str">
            <v>Город Мурманск</v>
          </cell>
        </row>
        <row r="6">
          <cell r="C6" t="str">
            <v>47717000</v>
          </cell>
          <cell r="D6" t="str">
            <v>городской округ</v>
          </cell>
          <cell r="E6" t="str">
            <v>Город Оленегорск</v>
          </cell>
        </row>
        <row r="7">
          <cell r="C7" t="str">
            <v>47719000</v>
          </cell>
          <cell r="D7" t="str">
            <v>городской округ</v>
          </cell>
          <cell r="E7" t="str">
            <v>Город Полярные Зори</v>
          </cell>
        </row>
        <row r="8">
          <cell r="C8" t="str">
            <v>47737000</v>
          </cell>
          <cell r="D8" t="str">
            <v>городской округ</v>
          </cell>
          <cell r="E8" t="str">
            <v>ЗАТО город Александровск</v>
          </cell>
        </row>
        <row r="9">
          <cell r="C9" t="str">
            <v>47733000</v>
          </cell>
          <cell r="D9" t="str">
            <v>городской округ</v>
          </cell>
          <cell r="E9" t="str">
            <v>ЗАТО город Заозерск</v>
          </cell>
        </row>
        <row r="10">
          <cell r="C10" t="str">
            <v>47731000</v>
          </cell>
          <cell r="D10" t="str">
            <v>городской округ</v>
          </cell>
          <cell r="E10" t="str">
            <v>ЗАТО город Островной</v>
          </cell>
        </row>
        <row r="11">
          <cell r="C11" t="str">
            <v>47730000</v>
          </cell>
          <cell r="D11" t="str">
            <v>городской округ</v>
          </cell>
          <cell r="E11" t="str">
            <v>ЗАТО город Североморск</v>
          </cell>
        </row>
        <row r="12">
          <cell r="C12" t="str">
            <v>47735000</v>
          </cell>
          <cell r="D12" t="str">
            <v>городской округ</v>
          </cell>
          <cell r="E12" t="str">
            <v>ЗАТО поселок Видяево</v>
          </cell>
        </row>
        <row r="13">
          <cell r="C13" t="str">
            <v>47608403</v>
          </cell>
          <cell r="D13" t="str">
            <v>сельское поселение</v>
          </cell>
          <cell r="E13" t="str">
            <v>Кандалакшский муниципальный район</v>
          </cell>
        </row>
        <row r="14">
          <cell r="C14" t="str">
            <v>47608101</v>
          </cell>
          <cell r="D14" t="str">
            <v>городское поселение, в состав которого входит город</v>
          </cell>
          <cell r="E14" t="str">
            <v>Ковдорский район</v>
          </cell>
        </row>
        <row r="15">
          <cell r="C15" t="str">
            <v>47608407</v>
          </cell>
          <cell r="D15" t="str">
            <v>сельское поселение</v>
          </cell>
          <cell r="E15" t="str">
            <v>Кольский муниципальный район</v>
          </cell>
        </row>
        <row r="16">
          <cell r="C16" t="str">
            <v>47608000</v>
          </cell>
          <cell r="D16" t="str">
            <v>муниципальный район</v>
          </cell>
          <cell r="E16" t="str">
            <v>Ловозерский муниципальный район</v>
          </cell>
        </row>
        <row r="17">
          <cell r="C17" t="str">
            <v>47608158</v>
          </cell>
          <cell r="D17" t="str">
            <v>городское поселение, в состав которого входит поселок</v>
          </cell>
          <cell r="E17" t="str">
            <v>Печенгский муниципальный район</v>
          </cell>
        </row>
        <row r="18">
          <cell r="C18" t="str">
            <v>47703000</v>
          </cell>
          <cell r="D18" t="str">
            <v>городской округ</v>
          </cell>
          <cell r="E18" t="str">
            <v>Терский муниципальный район</v>
          </cell>
        </row>
        <row r="19">
          <cell r="C19" t="str">
            <v>47605000</v>
          </cell>
          <cell r="D19" t="str">
            <v>муниципальный район</v>
          </cell>
        </row>
        <row r="20">
          <cell r="C20" t="str">
            <v>47605402</v>
          </cell>
          <cell r="D20" t="str">
            <v>сельское поселение</v>
          </cell>
        </row>
        <row r="21">
          <cell r="C21" t="str">
            <v>47605154</v>
          </cell>
          <cell r="D21" t="str">
            <v>городское поселение, в состав которого входит поселок</v>
          </cell>
        </row>
        <row r="22">
          <cell r="C22" t="str">
            <v>47605158</v>
          </cell>
          <cell r="D22" t="str">
            <v>городское поселение, в состав которого входит поселок</v>
          </cell>
        </row>
        <row r="23">
          <cell r="C23" t="str">
            <v>47605163</v>
          </cell>
          <cell r="D23" t="str">
            <v>городское поселение, в состав которого входит поселок</v>
          </cell>
        </row>
        <row r="24">
          <cell r="C24" t="str">
            <v>47605173</v>
          </cell>
          <cell r="D24" t="str">
            <v>городское поселение, в состав которого входит поселок</v>
          </cell>
        </row>
        <row r="25">
          <cell r="C25" t="str">
            <v>47605404</v>
          </cell>
          <cell r="D25" t="str">
            <v>сельское поселение</v>
          </cell>
        </row>
        <row r="26">
          <cell r="C26" t="str">
            <v>47605405</v>
          </cell>
          <cell r="D26" t="str">
            <v>сельское поселение</v>
          </cell>
        </row>
        <row r="27">
          <cell r="C27" t="str">
            <v>47605406</v>
          </cell>
          <cell r="D27" t="str">
            <v>сельское поселение</v>
          </cell>
        </row>
        <row r="28">
          <cell r="C28" t="str">
            <v>47605101</v>
          </cell>
          <cell r="D28" t="str">
            <v>городское поселение, в состав которого входит город</v>
          </cell>
        </row>
        <row r="29">
          <cell r="C29" t="str">
            <v>47605161</v>
          </cell>
          <cell r="D29" t="str">
            <v>городское поселение, в состав которого входит поселок</v>
          </cell>
        </row>
        <row r="30">
          <cell r="C30" t="str">
            <v>47605407</v>
          </cell>
          <cell r="D30" t="str">
            <v>сельское поселение</v>
          </cell>
        </row>
        <row r="31">
          <cell r="C31" t="str">
            <v>47610000</v>
          </cell>
          <cell r="D31" t="str">
            <v>муниципальный район</v>
          </cell>
        </row>
        <row r="32">
          <cell r="C32" t="str">
            <v>47610154</v>
          </cell>
          <cell r="D32" t="str">
            <v>городское поселение, в состав которого входит поселок</v>
          </cell>
        </row>
        <row r="33">
          <cell r="C33" t="str">
            <v>47610401</v>
          </cell>
          <cell r="D33" t="str">
            <v>сельское поселение</v>
          </cell>
        </row>
        <row r="34">
          <cell r="C34" t="str">
            <v>47615103</v>
          </cell>
          <cell r="D34" t="str">
            <v>городское поселение, в состав которого входит город</v>
          </cell>
        </row>
        <row r="35">
          <cell r="C35" t="str">
            <v>47615000</v>
          </cell>
          <cell r="D35" t="str">
            <v>муниципальный район</v>
          </cell>
        </row>
        <row r="36">
          <cell r="C36" t="str">
            <v>47615151</v>
          </cell>
          <cell r="D36" t="str">
            <v>городское поселение, в состав которого входит поселок</v>
          </cell>
        </row>
        <row r="37">
          <cell r="C37" t="str">
            <v>47615162</v>
          </cell>
          <cell r="D37" t="str">
            <v>городское поселение, в состав которого входит поселок</v>
          </cell>
        </row>
        <row r="38">
          <cell r="C38" t="str">
            <v>47615406</v>
          </cell>
          <cell r="D38" t="str">
            <v>сельское поселение</v>
          </cell>
        </row>
        <row r="39">
          <cell r="B39" t="str">
            <v>Варзугское</v>
          </cell>
          <cell r="C39" t="str">
            <v>47620401</v>
          </cell>
          <cell r="D39" t="str">
            <v>сельское поселение</v>
          </cell>
        </row>
        <row r="40">
          <cell r="B40" t="str">
            <v>Поселок Умба</v>
          </cell>
          <cell r="C40" t="str">
            <v>47620151</v>
          </cell>
          <cell r="D40" t="str">
            <v>городское поселение, в состав которого входит поселок</v>
          </cell>
        </row>
        <row r="41">
          <cell r="B41" t="str">
            <v>Терский муниципальный район</v>
          </cell>
          <cell r="C41" t="str">
            <v>47620000</v>
          </cell>
          <cell r="D41" t="str">
            <v>муниципальный район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301">
          <cell r="B301" t="str">
            <v>№ 223-ФЗ: Закупка у единственного поставщика (исполнителя, подрядчика)</v>
          </cell>
        </row>
        <row r="302">
          <cell r="B302" t="str">
            <v>№ 223-ФЗ: Закупка у единственного поставщика (исполнителя, подрядчика) без размещения закупки на сайте в соответствии с положением организации</v>
          </cell>
        </row>
        <row r="303">
          <cell r="B303" t="str">
            <v>№ 223-ФЗ: Запрос котировок</v>
          </cell>
        </row>
        <row r="304">
          <cell r="B304" t="str">
            <v>№ 223-ФЗ: Запрос предложений</v>
          </cell>
        </row>
        <row r="305">
          <cell r="B305" t="str">
            <v>№ 223-ФЗ: Запрос цен</v>
          </cell>
        </row>
        <row r="306">
          <cell r="B306" t="str">
            <v>№ 223-ФЗ: Открытые конкурентные переговоры</v>
          </cell>
        </row>
        <row r="307">
          <cell r="B307" t="str">
            <v>№ 223-ФЗ: Открытый аукцион</v>
          </cell>
        </row>
        <row r="308">
          <cell r="B308" t="str">
            <v>№ 223-ФЗ: Открытый конкурс</v>
          </cell>
        </row>
        <row r="309">
          <cell r="B309" t="str">
            <v>№ 223-ФЗ: Открытый одноэтапный запрос предложений</v>
          </cell>
        </row>
        <row r="310">
          <cell r="B310" t="str">
            <v>№ 223-ФЗ: Электронный аукцион</v>
          </cell>
        </row>
        <row r="311">
          <cell r="B311" t="str">
            <v>№ 44-ФЗ: Двухэтапный конкурс</v>
          </cell>
        </row>
        <row r="312">
          <cell r="B312" t="str">
            <v>№ 44-ФЗ: Закрытый аукцион</v>
          </cell>
        </row>
        <row r="313">
          <cell r="B313" t="str">
            <v>№ 44-ФЗ: Закрытый двухэтапный конкурс</v>
          </cell>
        </row>
        <row r="314">
          <cell r="B314" t="str">
            <v>№ 44-ФЗ: Закрытый конкурс</v>
          </cell>
        </row>
        <row r="315">
          <cell r="B315" t="str">
            <v>№ 44-ФЗ: Закрытый конкурс с ограниченным участием</v>
          </cell>
        </row>
        <row r="316">
          <cell r="B316" t="str">
            <v>№ 44-ФЗ: Закупка у единственного поставщика (исполнителя, подрядчика)</v>
          </cell>
        </row>
        <row r="317">
          <cell r="B317" t="str">
            <v>№ 44-ФЗ: Запрос котировок</v>
          </cell>
        </row>
        <row r="318">
          <cell r="B318" t="str">
            <v>№ 44-ФЗ: Запрос котировок без размещения извещения</v>
          </cell>
        </row>
        <row r="319">
          <cell r="B319" t="str">
            <v>№ 44-ФЗ: Запрос предложений</v>
          </cell>
        </row>
        <row r="320">
          <cell r="B320" t="str">
            <v>№ 44-ФЗ: Запрос предложений в электронном виде</v>
          </cell>
        </row>
        <row r="321">
          <cell r="B321" t="str">
            <v>№ 44-ФЗ: Иной способ</v>
          </cell>
        </row>
        <row r="322">
          <cell r="B322" t="str">
            <v>№ 44-ФЗ: Конкурс c ограниченным участием</v>
          </cell>
        </row>
        <row r="323">
          <cell r="B323" t="str">
            <v>№ 44-ФЗ: Открытый конкурс</v>
          </cell>
        </row>
        <row r="324">
          <cell r="B324" t="str">
            <v>№ 44-ФЗ: Предварительный отбор</v>
          </cell>
        </row>
        <row r="325">
          <cell r="B325" t="str">
            <v>№ 44-ФЗ: Способ определения поставщика (подрядчика, исполнителя), установленный Правительством Российской Федерации в соответствии со статьей 111 Федерального закона № 44-ФЗ</v>
          </cell>
        </row>
        <row r="326">
          <cell r="B326" t="str">
            <v>№ 44-ФЗ: Электронный аукцион</v>
          </cell>
        </row>
        <row r="327">
          <cell r="B327" t="str">
            <v>Брокерские услуги</v>
          </cell>
        </row>
        <row r="328">
          <cell r="B328" t="str">
            <v>Внеконкурсные процедуры (действие 223-ФЗ и 44-ФЗ не распространяется на организацию)</v>
          </cell>
        </row>
        <row r="329">
          <cell r="B329" t="str">
            <v>Внеконкурсные процедуры (организация должна проводить закупки по 223-ФЗ или 44-ФЗ, но требование не выполнено)</v>
          </cell>
        </row>
        <row r="330">
          <cell r="B330" t="str">
            <v>Закупка стоимостью менее порогового значения, необходимого для проведения конкурсных процедур по 223-ФЗ или 44-ФЗ</v>
          </cell>
        </row>
        <row r="331">
          <cell r="B331" t="str">
            <v>Открытые конкурентные переговоры</v>
          </cell>
        </row>
        <row r="332">
          <cell r="B332" t="str">
            <v>Покупка на бирже нефтепродуктов по договору с Биржей</v>
          </cell>
        </row>
        <row r="333">
          <cell r="B333" t="str">
            <v>Топливо собственного производства</v>
          </cell>
        </row>
      </sheetData>
      <sheetData sheetId="63"/>
      <sheetData sheetId="64"/>
      <sheetData sheetId="6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modInstruction"/>
      <sheetName val="Лог обновления"/>
      <sheetName val="Контакты"/>
      <sheetName val="Список организаций"/>
      <sheetName val="Список объектов"/>
      <sheetName val="Т итого"/>
      <sheetName val="Т"/>
      <sheetName val="Поставки топлива"/>
      <sheetName val="Свод"/>
      <sheetName val="Результаты загрузки"/>
      <sheetName val="Комментарии"/>
      <sheetName val="Проверка"/>
      <sheetName val="TECHSHEET"/>
      <sheetName val="TECH_HORISONTAL"/>
      <sheetName val="TECH_VERTICAL"/>
      <sheetName val="REESTR_ORG"/>
      <sheetName val="REESTR_SOURCE"/>
      <sheetName val="modGetGeoBase"/>
      <sheetName val="REESTR_MO"/>
      <sheetName val="AUTHORISATION"/>
      <sheetName val="PLAN1X_LIST_ORG"/>
      <sheetName val="PLAN1X_LIST_SRC"/>
      <sheetName val="PLAN1X_AGGREGATE"/>
      <sheetName val="PLAN1X_LIST_SUBSIDIARY"/>
      <sheetName val="PLAN1X_LIST_OKOPF"/>
      <sheetName val="PLAN1X_FUEL_USAGE"/>
      <sheetName val="ORG_DATA_REGION"/>
      <sheetName val="SRC_DATA_REGION"/>
      <sheetName val="FUEL_DATA_REGION"/>
      <sheetName val="SUPPLY_DATA_REGION"/>
      <sheetName val="SUPPLY_PREV_DATA_REGION"/>
      <sheetName val="TOTAL_COMS_DATA_REGION"/>
      <sheetName val="COMS_DATA_REGION"/>
      <sheetName val="LIST_RST_ORG"/>
      <sheetName val="TEMPLATE_PARAMS"/>
      <sheetName val="modLoad"/>
      <sheetName val="modLoadResults"/>
      <sheetName val="modLoadFiles"/>
      <sheetName val="modInfo"/>
      <sheetName val="modUIButtons"/>
      <sheetName val="modVLDCommon"/>
      <sheetName val="modVLDIntegrity"/>
      <sheetName val="modVLDData"/>
      <sheetName val="modCommonProcedures"/>
      <sheetName val="modFuelData"/>
      <sheetName val="modListOrg"/>
      <sheetName val="modListObjects"/>
      <sheetName val="modfrmRegion"/>
      <sheetName val="modVLDGeneral"/>
      <sheetName val="modVLDUniqueness"/>
      <sheetName val="modfrmReestr"/>
      <sheetName val="modfrmOrg"/>
      <sheetName val="modUpdTemplMain"/>
      <sheetName val="modfrmCheckUpdates"/>
      <sheetName val="modfrmHEATAdditionalOrgData"/>
      <sheetName val="modGeneralProcedures"/>
      <sheetName val="modOpen"/>
      <sheetName val="modData_TOPL_QX"/>
      <sheetName val="modDataRegion"/>
      <sheetName val="modRequestSpecificData"/>
      <sheetName val="modRequestReestrData"/>
      <sheetName val="modFuelSupply"/>
      <sheetName val="modfrmFuelTransferMethods"/>
      <sheetName val="modfrmDateChoose"/>
      <sheetName val="+ Вымпел WARM.TOPL.Q4"/>
    </sheetNames>
    <sheetDataSet>
      <sheetData sheetId="0">
        <row r="3">
          <cell r="B3" t="str">
            <v>Версия 1.0</v>
          </cell>
        </row>
      </sheetData>
      <sheetData sheetId="1"/>
      <sheetData sheetId="2"/>
      <sheetData sheetId="3">
        <row r="10">
          <cell r="G10" t="str">
            <v>Мурманская область</v>
          </cell>
        </row>
      </sheetData>
      <sheetData sheetId="4"/>
      <sheetData sheetId="5"/>
      <sheetData sheetId="6"/>
      <sheetData sheetId="7"/>
      <sheetData sheetId="8"/>
      <sheetData sheetId="9">
        <row r="4">
          <cell r="H4" t="str">
            <v>Отчёт заполняется от организации (организаций)</v>
          </cell>
        </row>
      </sheetData>
      <sheetData sheetId="10"/>
      <sheetData sheetId="11"/>
      <sheetData sheetId="12"/>
      <sheetData sheetId="13">
        <row r="2">
          <cell r="G2" t="str">
            <v>да</v>
          </cell>
        </row>
        <row r="20">
          <cell r="I20" t="str">
            <v>антрацит</v>
          </cell>
        </row>
        <row r="21">
          <cell r="I21" t="str">
            <v>бурый</v>
          </cell>
        </row>
        <row r="22">
          <cell r="I22" t="str">
            <v>газовый</v>
          </cell>
        </row>
        <row r="23">
          <cell r="I23" t="str">
            <v>длиннопламенный</v>
          </cell>
        </row>
        <row r="24">
          <cell r="I24" t="str">
            <v>жирный</v>
          </cell>
        </row>
        <row r="25">
          <cell r="I25" t="str">
            <v>коксовый</v>
          </cell>
        </row>
        <row r="26">
          <cell r="I26" t="str">
            <v>отощённо-спекающийся</v>
          </cell>
        </row>
        <row r="27">
          <cell r="I27" t="str">
            <v>слабоспекающийся</v>
          </cell>
        </row>
        <row r="28">
          <cell r="I28" t="str">
            <v>тощий</v>
          </cell>
        </row>
      </sheetData>
      <sheetData sheetId="14"/>
      <sheetData sheetId="15"/>
      <sheetData sheetId="16"/>
      <sheetData sheetId="17"/>
      <sheetData sheetId="18"/>
      <sheetData sheetId="19">
        <row r="2">
          <cell r="C2" t="str">
            <v>47705000</v>
          </cell>
        </row>
        <row r="13">
          <cell r="B13" t="str">
            <v>Алакурттинское сельское поселение</v>
          </cell>
        </row>
        <row r="14">
          <cell r="B14" t="str">
            <v>Город Кандалакша</v>
          </cell>
        </row>
        <row r="15">
          <cell r="B15" t="str">
            <v>Зареченское сельское поселение</v>
          </cell>
        </row>
        <row r="16">
          <cell r="B16" t="str">
            <v>Кандалакшский муниципальный район</v>
          </cell>
        </row>
        <row r="17">
          <cell r="B17" t="str">
            <v>Поселок Зеленоборский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301">
          <cell r="B301" t="str">
            <v>№ 223-ФЗ: Закупка у единственного поставщика (исполнителя, подрядчика)</v>
          </cell>
        </row>
      </sheetData>
      <sheetData sheetId="63"/>
      <sheetData sheetId="64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modInstruction"/>
      <sheetName val="Лог обновления"/>
      <sheetName val="Контакты"/>
      <sheetName val="Список организаций"/>
      <sheetName val="Список объектов"/>
      <sheetName val="Т итого"/>
      <sheetName val="Т"/>
      <sheetName val="Поставки топлива"/>
      <sheetName val="Свод"/>
      <sheetName val="Результаты загрузки"/>
      <sheetName val="Комментарии"/>
      <sheetName val="Проверка"/>
      <sheetName val="TECHSHEET"/>
      <sheetName val="TECH_HORISONTAL"/>
      <sheetName val="TECH_VERTICAL"/>
      <sheetName val="REESTR_ORG"/>
      <sheetName val="REESTR_SOURCE"/>
      <sheetName val="modGetGeoBase"/>
      <sheetName val="REESTR_MO"/>
      <sheetName val="AUTHORISATION"/>
      <sheetName val="PLAN1X_LIST_ORG"/>
      <sheetName val="PLAN1X_LIST_SRC"/>
      <sheetName val="PLAN1X_AGGREGATE"/>
      <sheetName val="PLAN1X_LIST_SUBSIDIARY"/>
      <sheetName val="PLAN1X_LIST_OKOPF"/>
      <sheetName val="PLAN1X_FUEL_USAGE"/>
      <sheetName val="ORG_DATA_REGION"/>
      <sheetName val="SRC_DATA_REGION"/>
      <sheetName val="FUEL_DATA_REGION"/>
      <sheetName val="SUPPLY_DATA_REGION"/>
      <sheetName val="SUPPLY_PREV_DATA_REGION"/>
      <sheetName val="TOTAL_COMS_DATA_REGION"/>
      <sheetName val="COMS_DATA_REGION"/>
      <sheetName val="LIST_RST_ORG"/>
      <sheetName val="TEMPLATE_PARAMS"/>
      <sheetName val="modLoad"/>
      <sheetName val="modLoadResults"/>
      <sheetName val="modLoadFiles"/>
      <sheetName val="modInfo"/>
      <sheetName val="modUIButtons"/>
      <sheetName val="modVLDCommon"/>
      <sheetName val="modVLDIntegrity"/>
      <sheetName val="modVLDData"/>
      <sheetName val="modCommonProcedures"/>
      <sheetName val="modFuelData"/>
      <sheetName val="modListOrg"/>
      <sheetName val="modListObjects"/>
      <sheetName val="modfrmRegion"/>
      <sheetName val="modVLDGeneral"/>
      <sheetName val="modVLDUniqueness"/>
      <sheetName val="modfrmReestr"/>
      <sheetName val="modfrmOrg"/>
      <sheetName val="modUpdTemplMain"/>
      <sheetName val="modfrmCheckUpdates"/>
      <sheetName val="modfrmHEATAdditionalOrgData"/>
      <sheetName val="modGeneralProcedures"/>
      <sheetName val="modOpen"/>
      <sheetName val="modData_TOPL_QX"/>
      <sheetName val="modDataRegion"/>
      <sheetName val="modRequestSpecificData"/>
      <sheetName val="modRequestReestrData"/>
      <sheetName val="modFuelSupply"/>
      <sheetName val="modfrmFuelTransferMethods"/>
      <sheetName val="modfrmDateChoose"/>
    </sheetNames>
    <sheetDataSet>
      <sheetData sheetId="0">
        <row r="3">
          <cell r="B3" t="str">
            <v>Версия 1.0</v>
          </cell>
        </row>
      </sheetData>
      <sheetData sheetId="1"/>
      <sheetData sheetId="2"/>
      <sheetData sheetId="3">
        <row r="10">
          <cell r="G10" t="str">
            <v>Мурманская область</v>
          </cell>
        </row>
      </sheetData>
      <sheetData sheetId="4"/>
      <sheetData sheetId="5"/>
      <sheetData sheetId="6"/>
      <sheetData sheetId="7"/>
      <sheetData sheetId="8"/>
      <sheetData sheetId="9">
        <row r="4">
          <cell r="H4" t="str">
            <v>Отчёт заполняется от организации (организаций)</v>
          </cell>
        </row>
      </sheetData>
      <sheetData sheetId="10"/>
      <sheetData sheetId="11"/>
      <sheetData sheetId="12"/>
      <sheetData sheetId="13">
        <row r="2">
          <cell r="G2" t="str">
            <v>да</v>
          </cell>
        </row>
      </sheetData>
      <sheetData sheetId="14"/>
      <sheetData sheetId="15"/>
      <sheetData sheetId="16"/>
      <sheetData sheetId="17"/>
      <sheetData sheetId="18"/>
      <sheetData sheetId="19">
        <row r="2">
          <cell r="B2" t="str">
            <v>Город Апатиты</v>
          </cell>
        </row>
        <row r="3">
          <cell r="B3" t="str">
            <v>Город Кировск</v>
          </cell>
        </row>
        <row r="34">
          <cell r="B34" t="str">
            <v>Город Заполярный</v>
          </cell>
        </row>
        <row r="35">
          <cell r="B35" t="str">
            <v>Печенгский муниципальный район</v>
          </cell>
        </row>
        <row r="36">
          <cell r="B36" t="str">
            <v>Поселок Никель</v>
          </cell>
        </row>
        <row r="37">
          <cell r="B37" t="str">
            <v>Поселок Печенга</v>
          </cell>
        </row>
        <row r="38">
          <cell r="B38" t="str">
            <v>сельское поселение Корзуново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301">
          <cell r="B301" t="str">
            <v>№ 223-ФЗ: Закупка у единственного поставщика (исполнителя, подрядчика)</v>
          </cell>
        </row>
      </sheetData>
      <sheetData sheetId="63"/>
      <sheetData sheetId="6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modInstruction"/>
      <sheetName val="Лог обновления"/>
      <sheetName val="Контакты"/>
      <sheetName val="Список организаций"/>
      <sheetName val="Список объектов"/>
      <sheetName val="Т итого"/>
      <sheetName val="Т"/>
      <sheetName val="Поставки топлива"/>
      <sheetName val="Свод"/>
      <sheetName val="Результаты загрузки"/>
      <sheetName val="Комментарии"/>
      <sheetName val="Проверка"/>
      <sheetName val="TECHSHEET"/>
      <sheetName val="TECH_HORISONTAL"/>
      <sheetName val="TECH_VERTICAL"/>
      <sheetName val="REESTR_ORG"/>
      <sheetName val="REESTR_SOURCE"/>
      <sheetName val="modGetGeoBase"/>
      <sheetName val="REESTR_MO"/>
      <sheetName val="AUTHORISATION"/>
      <sheetName val="PLAN1X_LIST_ORG"/>
      <sheetName val="PLAN1X_LIST_SRC"/>
      <sheetName val="PLAN1X_AGGREGATE"/>
      <sheetName val="PLAN1X_LIST_SUBSIDIARY"/>
      <sheetName val="PLAN1X_LIST_OKOPF"/>
      <sheetName val="PLAN1X_FUEL_USAGE"/>
      <sheetName val="ORG_DATA_REGION"/>
      <sheetName val="SRC_DATA_REGION"/>
      <sheetName val="FUEL_DATA_REGION"/>
      <sheetName val="SUPPLY_DATA_REGION"/>
      <sheetName val="SUPPLY_PREV_DATA_REGION"/>
      <sheetName val="TOTAL_COMS_DATA_REGION"/>
      <sheetName val="COMS_DATA_REGION"/>
      <sheetName val="LIST_RST_ORG"/>
      <sheetName val="TEMPLATE_PARAMS"/>
      <sheetName val="modLoad"/>
      <sheetName val="modLoadResults"/>
      <sheetName val="modLoadFiles"/>
      <sheetName val="modInfo"/>
      <sheetName val="modUIButtons"/>
      <sheetName val="modVLDCommon"/>
      <sheetName val="modVLDIntegrity"/>
      <sheetName val="modVLDData"/>
      <sheetName val="modCommonProcedures"/>
      <sheetName val="modFuelData"/>
      <sheetName val="modListOrg"/>
      <sheetName val="modListObjects"/>
      <sheetName val="modfrmRegion"/>
      <sheetName val="modVLDGeneral"/>
      <sheetName val="modVLDUniqueness"/>
      <sheetName val="modfrmReestr"/>
      <sheetName val="modfrmOrg"/>
      <sheetName val="modUpdTemplMain"/>
      <sheetName val="modfrmCheckUpdates"/>
      <sheetName val="modfrmHEATAdditionalOrgData"/>
      <sheetName val="modGeneralProcedures"/>
      <sheetName val="modOpen"/>
      <sheetName val="modData_TOPL_QX"/>
      <sheetName val="modDataRegion"/>
      <sheetName val="modRequestSpecificData"/>
      <sheetName val="modRequestReestrData"/>
      <sheetName val="modFuelSupply"/>
      <sheetName val="modfrmFuelTransferMethods"/>
      <sheetName val="modfrmDateChoose"/>
    </sheetNames>
    <sheetDataSet>
      <sheetData sheetId="0">
        <row r="3">
          <cell r="B3" t="str">
            <v>Версия 1.0</v>
          </cell>
        </row>
      </sheetData>
      <sheetData sheetId="1" refreshError="1"/>
      <sheetData sheetId="2" refreshError="1"/>
      <sheetData sheetId="3">
        <row r="10">
          <cell r="G10" t="str">
            <v>Мурманская область</v>
          </cell>
        </row>
      </sheetData>
      <sheetData sheetId="4" refreshError="1"/>
      <sheetData sheetId="5" refreshError="1"/>
      <sheetData sheetId="6" refreshError="1"/>
      <sheetData sheetId="7" refreshError="1"/>
      <sheetData sheetId="8"/>
      <sheetData sheetId="9">
        <row r="4">
          <cell r="H4" t="str">
            <v>Отчёт заполняется от организации (организаций)</v>
          </cell>
        </row>
      </sheetData>
      <sheetData sheetId="10" refreshError="1"/>
      <sheetData sheetId="11" refreshError="1"/>
      <sheetData sheetId="12" refreshError="1"/>
      <sheetData sheetId="13">
        <row r="2">
          <cell r="G2" t="str">
            <v>да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">
          <cell r="C2" t="str">
            <v>47705000</v>
          </cell>
        </row>
        <row r="5">
          <cell r="B5" t="str">
            <v>Город Мурманск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>
        <row r="301">
          <cell r="B301" t="str">
            <v>№ 223-ФЗ: Закупка у единственного поставщика (исполнителя, подрядчика)</v>
          </cell>
        </row>
      </sheetData>
      <sheetData sheetId="63" refreshError="1"/>
      <sheetData sheetId="6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outlinePr summaryBelow="0" summaryRight="0"/>
    <pageSetUpPr fitToPage="1"/>
  </sheetPr>
  <dimension ref="A1:AK42"/>
  <sheetViews>
    <sheetView tabSelected="1" zoomScale="70" zoomScaleNormal="70" zoomScaleSheetLayoutView="70" workbookViewId="0">
      <selection activeCell="I59" sqref="I59"/>
    </sheetView>
  </sheetViews>
  <sheetFormatPr defaultColWidth="9.140625" defaultRowHeight="15.75" x14ac:dyDescent="0.25"/>
  <cols>
    <col min="1" max="1" width="9.140625" style="3" customWidth="1"/>
    <col min="2" max="2" width="27.28515625" style="4" customWidth="1"/>
    <col min="3" max="3" width="29" style="6" customWidth="1"/>
    <col min="4" max="4" width="33.7109375" style="5" customWidth="1"/>
    <col min="5" max="5" width="26.42578125" style="5" customWidth="1"/>
    <col min="6" max="6" width="16.85546875" style="1" customWidth="1"/>
    <col min="7" max="7" width="24.85546875" style="1" customWidth="1"/>
    <col min="8" max="8" width="23.5703125" style="1" customWidth="1"/>
    <col min="9" max="9" width="18.85546875" style="1" customWidth="1"/>
    <col min="10" max="10" width="19.7109375" style="2" customWidth="1"/>
    <col min="11" max="11" width="18.5703125" style="1" customWidth="1"/>
    <col min="12" max="12" width="17.28515625" style="1" customWidth="1"/>
    <col min="13" max="13" width="21.140625" style="1" customWidth="1"/>
    <col min="14" max="14" width="21" style="1" customWidth="1"/>
    <col min="15" max="15" width="21.5703125" style="1" customWidth="1"/>
    <col min="16" max="16384" width="9.140625" style="1"/>
  </cols>
  <sheetData>
    <row r="1" spans="1:15" ht="58.5" customHeight="1" x14ac:dyDescent="0.25">
      <c r="A1" s="61"/>
      <c r="B1" s="61"/>
      <c r="C1" s="61"/>
      <c r="D1" s="61"/>
      <c r="E1" s="61"/>
      <c r="F1" s="61"/>
      <c r="G1" s="61"/>
      <c r="H1" s="61"/>
      <c r="I1" s="8"/>
      <c r="J1" s="7"/>
      <c r="K1" s="8"/>
      <c r="L1" s="8"/>
      <c r="M1" s="57" t="s">
        <v>62</v>
      </c>
      <c r="N1" s="57"/>
      <c r="O1" s="57"/>
    </row>
    <row r="2" spans="1:15" x14ac:dyDescent="0.25">
      <c r="A2" s="8"/>
      <c r="B2" s="7"/>
      <c r="C2" s="7"/>
      <c r="D2" s="7"/>
      <c r="E2" s="7"/>
      <c r="F2" s="8"/>
      <c r="G2" s="8"/>
      <c r="H2" s="8"/>
      <c r="I2" s="8"/>
      <c r="J2" s="7"/>
      <c r="K2" s="8"/>
      <c r="L2" s="8"/>
      <c r="M2" s="8"/>
      <c r="N2" s="8"/>
      <c r="O2" s="8"/>
    </row>
    <row r="3" spans="1:15" ht="55.5" customHeight="1" x14ac:dyDescent="0.25">
      <c r="A3" s="13"/>
      <c r="B3" s="58" t="s">
        <v>26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5" ht="28.5" customHeight="1" x14ac:dyDescent="0.25">
      <c r="A4" s="8"/>
      <c r="B4" s="14"/>
      <c r="C4" s="14"/>
      <c r="D4" s="14"/>
      <c r="E4" s="14"/>
      <c r="F4" s="14"/>
      <c r="G4" s="14"/>
      <c r="H4" s="14"/>
      <c r="I4" s="8"/>
      <c r="J4" s="7"/>
      <c r="K4" s="8"/>
      <c r="L4" s="8"/>
      <c r="M4" s="8"/>
      <c r="N4" s="8"/>
      <c r="O4" s="8"/>
    </row>
    <row r="5" spans="1:15" s="2" customFormat="1" ht="47.25" customHeight="1" x14ac:dyDescent="0.25">
      <c r="A5" s="62" t="s">
        <v>0</v>
      </c>
      <c r="B5" s="62" t="s">
        <v>3</v>
      </c>
      <c r="C5" s="62" t="s">
        <v>18</v>
      </c>
      <c r="D5" s="62" t="s">
        <v>4</v>
      </c>
      <c r="E5" s="62" t="s">
        <v>6</v>
      </c>
      <c r="F5" s="62"/>
      <c r="G5" s="62" t="s">
        <v>7</v>
      </c>
      <c r="H5" s="62"/>
      <c r="I5" s="62" t="s">
        <v>8</v>
      </c>
      <c r="J5" s="62" t="s">
        <v>9</v>
      </c>
      <c r="K5" s="62" t="s">
        <v>10</v>
      </c>
      <c r="L5" s="62" t="s">
        <v>11</v>
      </c>
      <c r="M5" s="62" t="s">
        <v>12</v>
      </c>
      <c r="N5" s="62" t="s">
        <v>20</v>
      </c>
      <c r="O5" s="62" t="s">
        <v>19</v>
      </c>
    </row>
    <row r="6" spans="1:15" s="2" customFormat="1" ht="104.25" customHeight="1" x14ac:dyDescent="0.25">
      <c r="A6" s="62"/>
      <c r="B6" s="62"/>
      <c r="C6" s="62" t="s">
        <v>5</v>
      </c>
      <c r="D6" s="62"/>
      <c r="E6" s="62"/>
      <c r="F6" s="62"/>
      <c r="G6" s="62"/>
      <c r="H6" s="62"/>
      <c r="I6" s="62"/>
      <c r="J6" s="62"/>
      <c r="K6" s="62" t="s">
        <v>10</v>
      </c>
      <c r="L6" s="62"/>
      <c r="M6" s="62"/>
      <c r="N6" s="62"/>
      <c r="O6" s="62"/>
    </row>
    <row r="7" spans="1:15" s="2" customFormat="1" ht="70.5" customHeight="1" x14ac:dyDescent="0.25">
      <c r="A7" s="62"/>
      <c r="B7" s="62"/>
      <c r="C7" s="62"/>
      <c r="D7" s="62"/>
      <c r="E7" s="15" t="s">
        <v>13</v>
      </c>
      <c r="F7" s="10" t="s">
        <v>14</v>
      </c>
      <c r="G7" s="15" t="s">
        <v>13</v>
      </c>
      <c r="H7" s="10" t="s">
        <v>14</v>
      </c>
      <c r="I7" s="62"/>
      <c r="J7" s="11" t="s">
        <v>15</v>
      </c>
      <c r="K7" s="11" t="str">
        <f>J7</f>
        <v>руб/т без НДС</v>
      </c>
      <c r="L7" s="11" t="str">
        <f>K7</f>
        <v>руб/т без НДС</v>
      </c>
      <c r="M7" s="11" t="s">
        <v>16</v>
      </c>
      <c r="N7" s="11" t="s">
        <v>17</v>
      </c>
      <c r="O7" s="11" t="s">
        <v>17</v>
      </c>
    </row>
    <row r="8" spans="1:15" s="2" customFormat="1" x14ac:dyDescent="0.25">
      <c r="A8" s="12" t="s">
        <v>1</v>
      </c>
      <c r="B8" s="12" t="s">
        <v>2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 s="2" customFormat="1" x14ac:dyDescent="0.25">
      <c r="A9" s="62" t="s">
        <v>63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</row>
    <row r="10" spans="1:15" s="7" customFormat="1" ht="34.5" customHeight="1" x14ac:dyDescent="0.25">
      <c r="A10" s="64" t="s">
        <v>1</v>
      </c>
      <c r="B10" s="65"/>
      <c r="C10" s="65"/>
      <c r="D10" s="51"/>
      <c r="E10" s="51"/>
      <c r="F10" s="51"/>
      <c r="G10" s="9"/>
      <c r="H10" s="16"/>
      <c r="I10" s="9"/>
      <c r="J10" s="18"/>
      <c r="K10" s="23"/>
      <c r="L10" s="18"/>
      <c r="M10" s="18"/>
      <c r="N10" s="18"/>
      <c r="O10" s="18"/>
    </row>
    <row r="11" spans="1:15" s="7" customFormat="1" x14ac:dyDescent="0.25">
      <c r="A11" s="64"/>
      <c r="B11" s="66"/>
      <c r="C11" s="66"/>
      <c r="D11" s="51"/>
      <c r="E11" s="51"/>
      <c r="F11" s="51"/>
      <c r="G11" s="9"/>
      <c r="H11" s="16"/>
      <c r="I11" s="18"/>
      <c r="J11" s="18"/>
      <c r="K11" s="23"/>
      <c r="L11" s="18"/>
      <c r="M11" s="18"/>
      <c r="N11" s="18"/>
      <c r="O11" s="18"/>
    </row>
    <row r="12" spans="1:15" s="7" customFormat="1" x14ac:dyDescent="0.25">
      <c r="A12" s="64"/>
      <c r="B12" s="66"/>
      <c r="C12" s="66"/>
      <c r="D12" s="51"/>
      <c r="E12" s="51"/>
      <c r="F12" s="51"/>
      <c r="G12" s="68"/>
      <c r="H12" s="69"/>
      <c r="I12" s="18"/>
      <c r="J12" s="18"/>
      <c r="K12" s="18"/>
      <c r="L12" s="18"/>
      <c r="M12" s="18"/>
      <c r="N12" s="18"/>
      <c r="O12" s="18"/>
    </row>
    <row r="13" spans="1:15" s="7" customFormat="1" x14ac:dyDescent="0.25">
      <c r="A13" s="64"/>
      <c r="B13" s="66"/>
      <c r="C13" s="66"/>
      <c r="D13" s="51"/>
      <c r="E13" s="51"/>
      <c r="F13" s="51"/>
      <c r="G13" s="9"/>
      <c r="H13" s="16"/>
      <c r="I13" s="18"/>
      <c r="J13" s="18"/>
      <c r="K13" s="23"/>
      <c r="L13" s="18"/>
      <c r="M13" s="18"/>
      <c r="N13" s="18"/>
      <c r="O13" s="18"/>
    </row>
    <row r="14" spans="1:15" s="7" customFormat="1" x14ac:dyDescent="0.25">
      <c r="A14" s="17" t="s">
        <v>2</v>
      </c>
      <c r="B14" s="66"/>
      <c r="C14" s="66"/>
      <c r="D14" s="17"/>
      <c r="E14" s="17"/>
      <c r="F14" s="16"/>
      <c r="G14" s="22"/>
      <c r="H14" s="16"/>
      <c r="I14" s="18"/>
      <c r="J14" s="18"/>
      <c r="K14" s="23"/>
      <c r="L14" s="18"/>
      <c r="M14" s="18"/>
      <c r="N14" s="18"/>
      <c r="O14" s="18"/>
    </row>
    <row r="15" spans="1:15" s="7" customFormat="1" x14ac:dyDescent="0.25">
      <c r="A15" s="17" t="s">
        <v>45</v>
      </c>
      <c r="B15" s="66"/>
      <c r="C15" s="66"/>
      <c r="D15" s="17"/>
      <c r="E15" s="17"/>
      <c r="F15" s="16"/>
      <c r="G15" s="22"/>
      <c r="H15" s="16"/>
      <c r="I15" s="18"/>
      <c r="J15" s="18"/>
      <c r="K15" s="23"/>
      <c r="L15" s="18"/>
      <c r="M15" s="18"/>
      <c r="N15" s="18"/>
      <c r="O15" s="18"/>
    </row>
    <row r="16" spans="1:15" s="7" customFormat="1" x14ac:dyDescent="0.25">
      <c r="A16" s="17" t="s">
        <v>46</v>
      </c>
      <c r="B16" s="66"/>
      <c r="C16" s="66"/>
      <c r="D16" s="17"/>
      <c r="E16" s="17"/>
      <c r="F16" s="16"/>
      <c r="G16" s="22"/>
      <c r="H16" s="16"/>
      <c r="I16" s="18"/>
      <c r="J16" s="18"/>
      <c r="K16" s="23"/>
      <c r="L16" s="18"/>
      <c r="M16" s="18"/>
      <c r="N16" s="18"/>
      <c r="O16" s="18"/>
    </row>
    <row r="17" spans="1:37" s="7" customFormat="1" x14ac:dyDescent="0.25">
      <c r="A17" s="17" t="s">
        <v>47</v>
      </c>
      <c r="B17" s="66"/>
      <c r="C17" s="66"/>
      <c r="D17" s="17"/>
      <c r="E17" s="17"/>
      <c r="F17" s="16"/>
      <c r="G17" s="22"/>
      <c r="H17" s="16"/>
      <c r="I17" s="18"/>
      <c r="J17" s="18"/>
      <c r="K17" s="18"/>
      <c r="L17" s="18"/>
      <c r="M17" s="18"/>
      <c r="N17" s="18"/>
      <c r="O17" s="18"/>
    </row>
    <row r="18" spans="1:37" s="7" customFormat="1" x14ac:dyDescent="0.25">
      <c r="A18" s="17" t="s">
        <v>49</v>
      </c>
      <c r="B18" s="67"/>
      <c r="C18" s="67"/>
      <c r="D18" s="17"/>
      <c r="E18" s="17"/>
      <c r="F18" s="16"/>
      <c r="G18" s="22"/>
      <c r="H18" s="16"/>
      <c r="I18" s="18"/>
      <c r="J18" s="18"/>
      <c r="K18" s="18"/>
      <c r="L18" s="18"/>
      <c r="M18" s="18"/>
      <c r="N18" s="18"/>
      <c r="O18" s="18"/>
    </row>
    <row r="19" spans="1:37" s="9" customFormat="1" ht="15.75" hidden="1" customHeight="1" x14ac:dyDescent="0.25">
      <c r="A19" s="17" t="s">
        <v>50</v>
      </c>
      <c r="B19" s="19"/>
      <c r="C19" s="19"/>
      <c r="D19" s="17"/>
      <c r="E19" s="17"/>
      <c r="F19" s="16"/>
      <c r="G19" s="22"/>
      <c r="H19" s="16"/>
      <c r="I19" s="18"/>
      <c r="J19" s="18"/>
      <c r="K19" s="18">
        <v>5005.0200000000004</v>
      </c>
      <c r="L19" s="18">
        <f t="shared" ref="L19:L21" si="0">J19-K19</f>
        <v>-5005.0200000000004</v>
      </c>
      <c r="M19" s="18"/>
      <c r="N19" s="18">
        <f t="shared" ref="N19:N21" si="1">M19*J19</f>
        <v>0</v>
      </c>
      <c r="O19" s="18">
        <f t="shared" ref="O19:O21" si="2">M19*L19</f>
        <v>0</v>
      </c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</row>
    <row r="20" spans="1:37" s="20" customFormat="1" ht="15.75" hidden="1" customHeight="1" x14ac:dyDescent="0.25">
      <c r="A20" s="9">
        <v>8</v>
      </c>
      <c r="B20" s="19"/>
      <c r="C20" s="19"/>
      <c r="D20" s="9"/>
      <c r="E20" s="9"/>
      <c r="G20" s="22"/>
      <c r="H20" s="16"/>
      <c r="J20" s="9"/>
      <c r="K20" s="18">
        <v>5005.0200000000004</v>
      </c>
      <c r="L20" s="18">
        <f t="shared" si="0"/>
        <v>-5005.0200000000004</v>
      </c>
      <c r="M20" s="9"/>
      <c r="N20" s="9">
        <f t="shared" si="1"/>
        <v>0</v>
      </c>
      <c r="O20" s="9">
        <f t="shared" si="2"/>
        <v>0</v>
      </c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</row>
    <row r="21" spans="1:37" s="20" customFormat="1" ht="15.75" hidden="1" customHeight="1" x14ac:dyDescent="0.25">
      <c r="A21" s="9">
        <v>9</v>
      </c>
      <c r="B21" s="19"/>
      <c r="C21" s="19"/>
      <c r="D21" s="9"/>
      <c r="E21" s="9"/>
      <c r="G21" s="22"/>
      <c r="H21" s="16"/>
      <c r="J21" s="9"/>
      <c r="K21" s="18">
        <v>5005.0200000000004</v>
      </c>
      <c r="L21" s="18">
        <f t="shared" si="0"/>
        <v>-5005.0200000000004</v>
      </c>
      <c r="M21" s="9"/>
      <c r="N21" s="9">
        <f t="shared" si="1"/>
        <v>0</v>
      </c>
      <c r="O21" s="9">
        <f t="shared" si="2"/>
        <v>0</v>
      </c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</row>
    <row r="22" spans="1:37" s="8" customFormat="1" ht="15.75" customHeight="1" x14ac:dyDescent="0.25">
      <c r="A22" s="62" t="s">
        <v>64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</row>
    <row r="23" spans="1:37" s="7" customFormat="1" ht="34.5" customHeight="1" x14ac:dyDescent="0.25">
      <c r="A23" s="64" t="s">
        <v>1</v>
      </c>
      <c r="B23" s="65"/>
      <c r="C23" s="65"/>
      <c r="D23" s="53"/>
      <c r="E23" s="53"/>
      <c r="F23" s="53"/>
      <c r="G23" s="9"/>
      <c r="H23" s="55"/>
      <c r="I23" s="9"/>
      <c r="J23" s="18"/>
      <c r="K23" s="23"/>
      <c r="L23" s="18"/>
      <c r="M23" s="18"/>
      <c r="N23" s="18"/>
      <c r="O23" s="18"/>
    </row>
    <row r="24" spans="1:37" s="7" customFormat="1" x14ac:dyDescent="0.25">
      <c r="A24" s="64"/>
      <c r="B24" s="66"/>
      <c r="C24" s="66"/>
      <c r="D24" s="53"/>
      <c r="E24" s="53"/>
      <c r="F24" s="53"/>
      <c r="G24" s="9"/>
      <c r="H24" s="55"/>
      <c r="I24" s="18"/>
      <c r="J24" s="18"/>
      <c r="K24" s="23"/>
      <c r="L24" s="18"/>
      <c r="M24" s="18"/>
      <c r="N24" s="18"/>
      <c r="O24" s="18"/>
    </row>
    <row r="25" spans="1:37" s="7" customFormat="1" x14ac:dyDescent="0.25">
      <c r="A25" s="64"/>
      <c r="B25" s="66"/>
      <c r="C25" s="66"/>
      <c r="D25" s="53"/>
      <c r="E25" s="53"/>
      <c r="F25" s="53"/>
      <c r="G25" s="68"/>
      <c r="H25" s="69"/>
      <c r="I25" s="18"/>
      <c r="J25" s="18"/>
      <c r="K25" s="18"/>
      <c r="L25" s="18"/>
      <c r="M25" s="18"/>
      <c r="N25" s="18"/>
      <c r="O25" s="18"/>
    </row>
    <row r="26" spans="1:37" s="7" customFormat="1" x14ac:dyDescent="0.25">
      <c r="A26" s="64"/>
      <c r="B26" s="66"/>
      <c r="C26" s="66"/>
      <c r="D26" s="53"/>
      <c r="E26" s="53"/>
      <c r="F26" s="53"/>
      <c r="G26" s="9"/>
      <c r="H26" s="55"/>
      <c r="I26" s="18"/>
      <c r="J26" s="18"/>
      <c r="K26" s="23"/>
      <c r="L26" s="18"/>
      <c r="M26" s="18"/>
      <c r="N26" s="18"/>
      <c r="O26" s="18"/>
    </row>
    <row r="27" spans="1:37" s="7" customFormat="1" x14ac:dyDescent="0.25">
      <c r="A27" s="53" t="s">
        <v>2</v>
      </c>
      <c r="B27" s="66"/>
      <c r="C27" s="66"/>
      <c r="D27" s="53"/>
      <c r="E27" s="53"/>
      <c r="F27" s="55"/>
      <c r="G27" s="22"/>
      <c r="H27" s="55"/>
      <c r="I27" s="18"/>
      <c r="J27" s="18"/>
      <c r="K27" s="23"/>
      <c r="L27" s="18"/>
      <c r="M27" s="18"/>
      <c r="N27" s="18"/>
      <c r="O27" s="18"/>
    </row>
    <row r="28" spans="1:37" s="7" customFormat="1" x14ac:dyDescent="0.25">
      <c r="A28" s="53" t="s">
        <v>45</v>
      </c>
      <c r="B28" s="66"/>
      <c r="C28" s="66"/>
      <c r="D28" s="53"/>
      <c r="E28" s="53"/>
      <c r="F28" s="55"/>
      <c r="G28" s="22"/>
      <c r="H28" s="55"/>
      <c r="I28" s="18"/>
      <c r="J28" s="18"/>
      <c r="K28" s="23"/>
      <c r="L28" s="18"/>
      <c r="M28" s="18"/>
      <c r="N28" s="18"/>
      <c r="O28" s="18"/>
    </row>
    <row r="29" spans="1:37" s="7" customFormat="1" x14ac:dyDescent="0.25">
      <c r="A29" s="53" t="s">
        <v>46</v>
      </c>
      <c r="B29" s="66"/>
      <c r="C29" s="66"/>
      <c r="D29" s="53"/>
      <c r="E29" s="53"/>
      <c r="F29" s="55"/>
      <c r="G29" s="22"/>
      <c r="H29" s="55"/>
      <c r="I29" s="18"/>
      <c r="J29" s="18"/>
      <c r="K29" s="23"/>
      <c r="L29" s="18"/>
      <c r="M29" s="18"/>
      <c r="N29" s="18"/>
      <c r="O29" s="18"/>
    </row>
    <row r="30" spans="1:37" s="7" customFormat="1" x14ac:dyDescent="0.25">
      <c r="A30" s="53" t="s">
        <v>47</v>
      </c>
      <c r="B30" s="66"/>
      <c r="C30" s="66"/>
      <c r="D30" s="53"/>
      <c r="E30" s="53"/>
      <c r="F30" s="55"/>
      <c r="G30" s="22"/>
      <c r="H30" s="55"/>
      <c r="I30" s="18"/>
      <c r="J30" s="18"/>
      <c r="K30" s="18"/>
      <c r="L30" s="18"/>
      <c r="M30" s="18"/>
      <c r="N30" s="18"/>
      <c r="O30" s="18"/>
    </row>
    <row r="31" spans="1:37" s="7" customFormat="1" x14ac:dyDescent="0.25">
      <c r="A31" s="53" t="s">
        <v>49</v>
      </c>
      <c r="B31" s="67"/>
      <c r="C31" s="67"/>
      <c r="D31" s="53"/>
      <c r="E31" s="53"/>
      <c r="F31" s="55"/>
      <c r="G31" s="22"/>
      <c r="H31" s="55"/>
      <c r="I31" s="18"/>
      <c r="J31" s="18"/>
      <c r="K31" s="18"/>
      <c r="L31" s="18"/>
      <c r="M31" s="18"/>
      <c r="N31" s="18"/>
      <c r="O31" s="18"/>
    </row>
    <row r="32" spans="1:37" s="8" customFormat="1" ht="15.75" customHeight="1" x14ac:dyDescent="0.25">
      <c r="A32" s="7"/>
      <c r="B32" s="45"/>
      <c r="C32" s="45"/>
      <c r="D32" s="7"/>
      <c r="E32" s="7"/>
      <c r="G32" s="46"/>
      <c r="H32" s="47"/>
      <c r="J32" s="7"/>
      <c r="K32" s="21"/>
      <c r="L32" s="21"/>
      <c r="M32" s="7"/>
      <c r="N32" s="7"/>
      <c r="O32" s="7"/>
    </row>
    <row r="33" spans="1:15" s="31" customFormat="1" ht="18.75" x14ac:dyDescent="0.25">
      <c r="A33" s="27"/>
      <c r="B33" s="28"/>
      <c r="C33" s="28"/>
      <c r="D33" s="28"/>
      <c r="E33" s="28"/>
      <c r="F33" s="27"/>
      <c r="G33" s="27"/>
      <c r="H33" s="27"/>
      <c r="I33" s="27"/>
      <c r="J33" s="29"/>
      <c r="K33" s="27"/>
      <c r="L33" s="27"/>
      <c r="M33" s="30"/>
      <c r="N33" s="30"/>
      <c r="O33" s="27"/>
    </row>
    <row r="34" spans="1:15" s="31" customFormat="1" ht="19.5" thickBot="1" x14ac:dyDescent="0.35">
      <c r="A34" s="27"/>
      <c r="B34" s="52"/>
      <c r="C34" s="63"/>
      <c r="D34" s="63"/>
      <c r="E34" s="32"/>
      <c r="F34" s="33"/>
      <c r="G34" s="34"/>
      <c r="H34" s="35"/>
      <c r="I34" s="35"/>
      <c r="J34" s="35"/>
      <c r="K34" s="27"/>
      <c r="L34" s="27"/>
      <c r="M34" s="27"/>
      <c r="N34" s="27"/>
      <c r="O34" s="30"/>
    </row>
    <row r="35" spans="1:15" s="31" customFormat="1" ht="18.75" x14ac:dyDescent="0.3">
      <c r="A35" s="27"/>
      <c r="B35" s="54"/>
      <c r="C35" s="37"/>
      <c r="D35" s="59" t="s">
        <v>21</v>
      </c>
      <c r="E35" s="59"/>
      <c r="F35" s="60" t="s">
        <v>22</v>
      </c>
      <c r="G35" s="60"/>
      <c r="H35" s="60"/>
      <c r="I35" s="35"/>
      <c r="J35" s="35"/>
      <c r="K35" s="27"/>
      <c r="L35" s="27"/>
      <c r="M35" s="30"/>
      <c r="N35" s="27"/>
      <c r="O35" s="27"/>
    </row>
    <row r="36" spans="1:15" s="31" customFormat="1" ht="19.5" thickBot="1" x14ac:dyDescent="0.35">
      <c r="A36" s="27"/>
      <c r="B36" s="38"/>
      <c r="C36" s="37"/>
      <c r="D36" s="39"/>
      <c r="E36" s="37"/>
      <c r="F36" s="40"/>
      <c r="G36" s="41"/>
      <c r="H36" s="35"/>
      <c r="I36" s="35"/>
      <c r="J36" s="35"/>
      <c r="K36" s="27"/>
      <c r="L36" s="27"/>
      <c r="M36" s="27"/>
      <c r="N36" s="27"/>
      <c r="O36" s="27"/>
    </row>
    <row r="37" spans="1:15" s="31" customFormat="1" ht="18.75" x14ac:dyDescent="0.3">
      <c r="A37" s="27"/>
      <c r="B37" s="59" t="s">
        <v>23</v>
      </c>
      <c r="C37" s="59"/>
      <c r="D37" s="59" t="s">
        <v>24</v>
      </c>
      <c r="E37" s="59"/>
      <c r="F37" s="60" t="s">
        <v>22</v>
      </c>
      <c r="G37" s="60"/>
      <c r="H37" s="60"/>
      <c r="I37" s="35"/>
      <c r="J37" s="35"/>
      <c r="K37" s="27"/>
      <c r="L37" s="27"/>
      <c r="M37" s="30"/>
      <c r="N37" s="27"/>
      <c r="O37" s="27"/>
    </row>
    <row r="38" spans="1:15" s="31" customFormat="1" ht="19.5" x14ac:dyDescent="0.3">
      <c r="A38" s="27"/>
      <c r="B38" s="36"/>
      <c r="C38" s="32"/>
      <c r="D38" s="32"/>
      <c r="E38" s="32"/>
      <c r="F38" s="56" t="s">
        <v>25</v>
      </c>
      <c r="G38" s="56"/>
      <c r="H38" s="56"/>
      <c r="I38" s="35"/>
      <c r="J38" s="35"/>
      <c r="K38" s="27"/>
      <c r="L38" s="27"/>
      <c r="M38" s="27"/>
      <c r="N38" s="27"/>
      <c r="O38" s="27"/>
    </row>
    <row r="39" spans="1:15" s="31" customFormat="1" ht="18.75" x14ac:dyDescent="0.25">
      <c r="A39" s="27"/>
      <c r="B39" s="28"/>
      <c r="C39" s="28"/>
      <c r="D39" s="28"/>
      <c r="E39" s="28"/>
      <c r="F39" s="27"/>
      <c r="G39" s="27"/>
      <c r="H39" s="27"/>
      <c r="I39" s="27"/>
      <c r="J39" s="28"/>
      <c r="K39" s="27"/>
      <c r="L39" s="27"/>
      <c r="M39" s="27"/>
      <c r="N39" s="27"/>
      <c r="O39" s="27"/>
    </row>
    <row r="40" spans="1:15" s="31" customFormat="1" ht="18.75" x14ac:dyDescent="0.25">
      <c r="A40" s="27"/>
      <c r="B40" s="28"/>
      <c r="C40" s="28"/>
      <c r="D40" s="28"/>
      <c r="E40" s="28"/>
      <c r="F40" s="27"/>
      <c r="G40" s="27"/>
      <c r="H40" s="27"/>
      <c r="I40" s="27"/>
      <c r="J40" s="28"/>
      <c r="K40" s="27"/>
      <c r="L40" s="27"/>
      <c r="M40" s="27"/>
      <c r="N40" s="27"/>
      <c r="O40" s="27"/>
    </row>
    <row r="41" spans="1:15" s="31" customFormat="1" ht="18.75" x14ac:dyDescent="0.25">
      <c r="A41" s="27"/>
      <c r="B41" s="28"/>
      <c r="C41" s="28"/>
      <c r="D41" s="28"/>
      <c r="E41" s="28"/>
      <c r="F41" s="27"/>
      <c r="G41" s="27"/>
      <c r="H41" s="27"/>
      <c r="I41" s="27"/>
      <c r="J41" s="28"/>
      <c r="K41" s="30"/>
      <c r="L41" s="27"/>
      <c r="M41" s="27"/>
      <c r="N41" s="27"/>
      <c r="O41" s="27"/>
    </row>
    <row r="42" spans="1:15" s="31" customFormat="1" ht="18.75" x14ac:dyDescent="0.25">
      <c r="A42" s="42"/>
      <c r="B42" s="43"/>
      <c r="C42" s="43"/>
      <c r="D42" s="43"/>
      <c r="E42" s="43"/>
      <c r="J42" s="44"/>
    </row>
  </sheetData>
  <dataConsolidate/>
  <mergeCells count="33">
    <mergeCell ref="C34:D34"/>
    <mergeCell ref="A9:O9"/>
    <mergeCell ref="A10:A13"/>
    <mergeCell ref="B10:B18"/>
    <mergeCell ref="C10:C18"/>
    <mergeCell ref="G12:H12"/>
    <mergeCell ref="A22:O22"/>
    <mergeCell ref="A23:A26"/>
    <mergeCell ref="B23:B31"/>
    <mergeCell ref="C23:C31"/>
    <mergeCell ref="G25:H25"/>
    <mergeCell ref="N5:N6"/>
    <mergeCell ref="G5:H6"/>
    <mergeCell ref="I5:I7"/>
    <mergeCell ref="J5:J6"/>
    <mergeCell ref="K5:K6"/>
    <mergeCell ref="M5:M6"/>
    <mergeCell ref="F38:H38"/>
    <mergeCell ref="M1:O1"/>
    <mergeCell ref="B3:O3"/>
    <mergeCell ref="D35:E35"/>
    <mergeCell ref="F35:H35"/>
    <mergeCell ref="B37:C37"/>
    <mergeCell ref="D37:E37"/>
    <mergeCell ref="F37:H37"/>
    <mergeCell ref="A1:H1"/>
    <mergeCell ref="L5:L6"/>
    <mergeCell ref="A5:A7"/>
    <mergeCell ref="B5:B7"/>
    <mergeCell ref="E5:F6"/>
    <mergeCell ref="D5:D7"/>
    <mergeCell ref="C5:C7"/>
    <mergeCell ref="O5:O6"/>
  </mergeCells>
  <printOptions horizontalCentered="1"/>
  <pageMargins left="0" right="0" top="0.9055118110236221" bottom="0.98425196850393704" header="0" footer="0"/>
  <pageSetup paperSize="8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38"/>
  <sheetViews>
    <sheetView topLeftCell="F4" zoomScale="75" zoomScaleNormal="75" workbookViewId="0">
      <selection sqref="A1:U23"/>
    </sheetView>
  </sheetViews>
  <sheetFormatPr defaultColWidth="9.140625" defaultRowHeight="15.75" x14ac:dyDescent="0.25"/>
  <cols>
    <col min="1" max="1" width="9.140625" style="3" customWidth="1"/>
    <col min="2" max="2" width="27.28515625" style="6" customWidth="1"/>
    <col min="3" max="3" width="29" style="6" customWidth="1"/>
    <col min="4" max="4" width="33.7109375" style="6" customWidth="1"/>
    <col min="5" max="5" width="26.42578125" style="6" customWidth="1"/>
    <col min="6" max="6" width="16.85546875" style="1" customWidth="1"/>
    <col min="7" max="7" width="24.85546875" style="1" customWidth="1"/>
    <col min="8" max="8" width="23.5703125" style="1" customWidth="1"/>
    <col min="9" max="9" width="18.85546875" style="1" customWidth="1"/>
    <col min="10" max="10" width="19.7109375" style="2" customWidth="1"/>
    <col min="11" max="11" width="18.5703125" style="1" customWidth="1"/>
    <col min="12" max="12" width="17.28515625" style="1" customWidth="1"/>
    <col min="13" max="13" width="21.140625" style="1" customWidth="1"/>
    <col min="14" max="14" width="21" style="1" customWidth="1"/>
    <col min="15" max="16" width="21.5703125" style="1" customWidth="1"/>
    <col min="17" max="17" width="22.85546875" style="1" customWidth="1"/>
    <col min="18" max="20" width="9.140625" style="1"/>
    <col min="21" max="21" width="17.28515625" style="1" customWidth="1"/>
    <col min="22" max="16384" width="9.140625" style="1"/>
  </cols>
  <sheetData>
    <row r="1" spans="1:16" ht="58.5" customHeight="1" x14ac:dyDescent="0.25">
      <c r="A1" s="61"/>
      <c r="B1" s="61"/>
      <c r="C1" s="61"/>
      <c r="D1" s="61"/>
      <c r="E1" s="61"/>
      <c r="F1" s="61"/>
      <c r="G1" s="61"/>
      <c r="H1" s="61"/>
      <c r="I1" s="8"/>
      <c r="J1" s="7"/>
      <c r="K1" s="8"/>
      <c r="L1" s="8"/>
      <c r="M1" s="57" t="s">
        <v>27</v>
      </c>
      <c r="N1" s="57"/>
      <c r="O1" s="57"/>
    </row>
    <row r="2" spans="1:16" x14ac:dyDescent="0.25">
      <c r="A2" s="8"/>
      <c r="B2" s="7"/>
      <c r="C2" s="7"/>
      <c r="D2" s="7"/>
      <c r="E2" s="7"/>
      <c r="F2" s="8"/>
      <c r="G2" s="8"/>
      <c r="H2" s="8"/>
      <c r="I2" s="8"/>
      <c r="J2" s="7"/>
      <c r="K2" s="8"/>
      <c r="L2" s="8"/>
      <c r="M2" s="8"/>
      <c r="N2" s="8"/>
      <c r="O2" s="8"/>
    </row>
    <row r="3" spans="1:16" ht="55.5" customHeight="1" x14ac:dyDescent="0.25">
      <c r="A3" s="13"/>
      <c r="B3" s="58" t="s">
        <v>26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6" ht="28.5" customHeight="1" x14ac:dyDescent="0.25">
      <c r="A4" s="8"/>
      <c r="B4" s="14"/>
      <c r="C4" s="14"/>
      <c r="D4" s="14"/>
      <c r="E4" s="14"/>
      <c r="F4" s="14"/>
      <c r="G4" s="14"/>
      <c r="H4" s="14"/>
      <c r="I4" s="8"/>
      <c r="J4" s="7"/>
      <c r="K4" s="8"/>
      <c r="L4" s="8"/>
      <c r="M4" s="8"/>
      <c r="N4" s="8"/>
      <c r="O4" s="8"/>
    </row>
    <row r="5" spans="1:16" s="2" customFormat="1" ht="47.25" customHeight="1" x14ac:dyDescent="0.25">
      <c r="A5" s="62" t="s">
        <v>0</v>
      </c>
      <c r="B5" s="62" t="s">
        <v>3</v>
      </c>
      <c r="C5" s="62" t="s">
        <v>18</v>
      </c>
      <c r="D5" s="62" t="s">
        <v>4</v>
      </c>
      <c r="E5" s="62" t="s">
        <v>6</v>
      </c>
      <c r="F5" s="62"/>
      <c r="G5" s="62" t="s">
        <v>7</v>
      </c>
      <c r="H5" s="62"/>
      <c r="I5" s="62" t="s">
        <v>8</v>
      </c>
      <c r="J5" s="62" t="s">
        <v>9</v>
      </c>
      <c r="K5" s="62" t="s">
        <v>10</v>
      </c>
      <c r="L5" s="62" t="s">
        <v>11</v>
      </c>
      <c r="M5" s="62" t="s">
        <v>12</v>
      </c>
      <c r="N5" s="62" t="s">
        <v>20</v>
      </c>
      <c r="O5" s="62" t="s">
        <v>19</v>
      </c>
      <c r="P5" s="62" t="s">
        <v>59</v>
      </c>
    </row>
    <row r="6" spans="1:16" s="2" customFormat="1" ht="104.25" customHeight="1" x14ac:dyDescent="0.25">
      <c r="A6" s="62"/>
      <c r="B6" s="62"/>
      <c r="C6" s="62" t="s">
        <v>5</v>
      </c>
      <c r="D6" s="62"/>
      <c r="E6" s="62"/>
      <c r="F6" s="62"/>
      <c r="G6" s="62"/>
      <c r="H6" s="62"/>
      <c r="I6" s="62"/>
      <c r="J6" s="62"/>
      <c r="K6" s="62" t="s">
        <v>10</v>
      </c>
      <c r="L6" s="62"/>
      <c r="M6" s="62"/>
      <c r="N6" s="62"/>
      <c r="O6" s="62"/>
      <c r="P6" s="62"/>
    </row>
    <row r="7" spans="1:16" s="2" customFormat="1" ht="70.5" customHeight="1" x14ac:dyDescent="0.25">
      <c r="A7" s="62"/>
      <c r="B7" s="62"/>
      <c r="C7" s="62"/>
      <c r="D7" s="62"/>
      <c r="E7" s="24" t="s">
        <v>13</v>
      </c>
      <c r="F7" s="10" t="s">
        <v>14</v>
      </c>
      <c r="G7" s="24" t="s">
        <v>13</v>
      </c>
      <c r="H7" s="10" t="s">
        <v>14</v>
      </c>
      <c r="I7" s="62"/>
      <c r="J7" s="11" t="s">
        <v>15</v>
      </c>
      <c r="K7" s="11" t="str">
        <f>J7</f>
        <v>руб/т без НДС</v>
      </c>
      <c r="L7" s="11" t="str">
        <f>K7</f>
        <v>руб/т без НДС</v>
      </c>
      <c r="M7" s="11" t="s">
        <v>16</v>
      </c>
      <c r="N7" s="11" t="s">
        <v>17</v>
      </c>
      <c r="O7" s="11" t="s">
        <v>17</v>
      </c>
      <c r="P7" s="49"/>
    </row>
    <row r="8" spans="1:16" s="2" customFormat="1" x14ac:dyDescent="0.25">
      <c r="A8" s="12" t="s">
        <v>1</v>
      </c>
      <c r="B8" s="12" t="s">
        <v>2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49"/>
    </row>
    <row r="9" spans="1:16" s="2" customFormat="1" x14ac:dyDescent="0.25">
      <c r="A9" s="62" t="s">
        <v>32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49"/>
    </row>
    <row r="10" spans="1:16" s="7" customFormat="1" ht="34.5" customHeight="1" x14ac:dyDescent="0.25">
      <c r="A10" s="64" t="s">
        <v>1</v>
      </c>
      <c r="B10" s="65" t="s">
        <v>28</v>
      </c>
      <c r="C10" s="65" t="s">
        <v>29</v>
      </c>
      <c r="D10" s="64" t="s">
        <v>33</v>
      </c>
      <c r="E10" s="64" t="s">
        <v>34</v>
      </c>
      <c r="F10" s="70">
        <v>43789</v>
      </c>
      <c r="G10" s="9" t="s">
        <v>36</v>
      </c>
      <c r="H10" s="26">
        <v>43822</v>
      </c>
      <c r="I10" s="9" t="s">
        <v>35</v>
      </c>
      <c r="J10" s="18">
        <v>8376.67</v>
      </c>
      <c r="K10" s="23">
        <v>5005.0200000000004</v>
      </c>
      <c r="L10" s="18">
        <f>J10-K10</f>
        <v>3371.6499999999996</v>
      </c>
      <c r="M10" s="18">
        <v>15956.2</v>
      </c>
      <c r="N10" s="18">
        <f>M10*J10</f>
        <v>133659821.854</v>
      </c>
      <c r="O10" s="18">
        <f>M10*L10</f>
        <v>53798721.729999997</v>
      </c>
      <c r="P10" s="9">
        <f>K10*M10</f>
        <v>79861100.124000013</v>
      </c>
    </row>
    <row r="11" spans="1:16" s="7" customFormat="1" x14ac:dyDescent="0.25">
      <c r="A11" s="64"/>
      <c r="B11" s="66"/>
      <c r="C11" s="66"/>
      <c r="D11" s="64"/>
      <c r="E11" s="64"/>
      <c r="F11" s="70"/>
      <c r="G11" s="9" t="s">
        <v>38</v>
      </c>
      <c r="H11" s="26">
        <v>43857</v>
      </c>
      <c r="I11" s="18" t="s">
        <v>37</v>
      </c>
      <c r="J11" s="18">
        <v>10533.33</v>
      </c>
      <c r="K11" s="23">
        <v>5005.0200000000004</v>
      </c>
      <c r="L11" s="18">
        <f t="shared" ref="L11:L21" si="0">J11-K11</f>
        <v>5528.3099999999995</v>
      </c>
      <c r="M11" s="18">
        <v>12489.76</v>
      </c>
      <c r="N11" s="18">
        <f t="shared" ref="N11:N21" si="1">M11*J11</f>
        <v>131558763.7008</v>
      </c>
      <c r="O11" s="18">
        <f>M11*L11</f>
        <v>69047265.105599999</v>
      </c>
      <c r="P11" s="18">
        <f t="shared" ref="P11:P18" si="2">K11*M11</f>
        <v>62511498.59520001</v>
      </c>
    </row>
    <row r="12" spans="1:16" s="7" customFormat="1" x14ac:dyDescent="0.25">
      <c r="A12" s="64"/>
      <c r="B12" s="66"/>
      <c r="C12" s="66"/>
      <c r="D12" s="64"/>
      <c r="E12" s="64"/>
      <c r="F12" s="70"/>
      <c r="G12" s="68" t="s">
        <v>57</v>
      </c>
      <c r="H12" s="69"/>
      <c r="I12" s="18" t="s">
        <v>37</v>
      </c>
      <c r="J12" s="18">
        <f>6081.57+4234.13</f>
        <v>10315.700000000001</v>
      </c>
      <c r="K12" s="18">
        <v>4234.13</v>
      </c>
      <c r="L12" s="18">
        <f t="shared" si="0"/>
        <v>6081.5700000000006</v>
      </c>
      <c r="M12" s="18">
        <v>705.76</v>
      </c>
      <c r="N12" s="18">
        <f t="shared" si="1"/>
        <v>7280408.432</v>
      </c>
      <c r="O12" s="18">
        <f t="shared" ref="O12:O21" si="3">M12*L12</f>
        <v>4292128.8432</v>
      </c>
      <c r="P12" s="18">
        <f t="shared" si="2"/>
        <v>2988279.5888</v>
      </c>
    </row>
    <row r="13" spans="1:16" s="7" customFormat="1" x14ac:dyDescent="0.25">
      <c r="A13" s="64"/>
      <c r="B13" s="66"/>
      <c r="C13" s="66"/>
      <c r="D13" s="64"/>
      <c r="E13" s="64"/>
      <c r="F13" s="70"/>
      <c r="G13" s="9" t="s">
        <v>39</v>
      </c>
      <c r="H13" s="26">
        <v>43886</v>
      </c>
      <c r="I13" s="18" t="s">
        <v>40</v>
      </c>
      <c r="J13" s="18">
        <v>11120.83</v>
      </c>
      <c r="K13" s="23">
        <v>5005.0200000000004</v>
      </c>
      <c r="L13" s="18">
        <f t="shared" si="0"/>
        <v>6115.8099999999995</v>
      </c>
      <c r="M13" s="18">
        <v>7974.86</v>
      </c>
      <c r="N13" s="18">
        <f t="shared" si="1"/>
        <v>88687062.333800003</v>
      </c>
      <c r="O13" s="18">
        <f t="shared" si="3"/>
        <v>48772728.536599994</v>
      </c>
      <c r="P13" s="18">
        <f t="shared" si="2"/>
        <v>39914333.797200002</v>
      </c>
    </row>
    <row r="14" spans="1:16" s="7" customFormat="1" x14ac:dyDescent="0.25">
      <c r="A14" s="25" t="s">
        <v>2</v>
      </c>
      <c r="B14" s="66"/>
      <c r="C14" s="66"/>
      <c r="D14" s="25" t="s">
        <v>41</v>
      </c>
      <c r="E14" s="25" t="s">
        <v>42</v>
      </c>
      <c r="F14" s="26">
        <v>43809</v>
      </c>
      <c r="G14" s="22">
        <v>1</v>
      </c>
      <c r="H14" s="26">
        <v>43887</v>
      </c>
      <c r="I14" s="18" t="s">
        <v>40</v>
      </c>
      <c r="J14" s="18">
        <v>10750</v>
      </c>
      <c r="K14" s="23">
        <v>5005.0200000000004</v>
      </c>
      <c r="L14" s="18">
        <f t="shared" si="0"/>
        <v>5744.98</v>
      </c>
      <c r="M14" s="18">
        <v>6611.97</v>
      </c>
      <c r="N14" s="18">
        <f t="shared" si="1"/>
        <v>71078677.5</v>
      </c>
      <c r="O14" s="18">
        <f t="shared" si="3"/>
        <v>37985635.410599999</v>
      </c>
      <c r="P14" s="18">
        <f t="shared" si="2"/>
        <v>33093042.089400005</v>
      </c>
    </row>
    <row r="15" spans="1:16" s="7" customFormat="1" x14ac:dyDescent="0.25">
      <c r="A15" s="25" t="s">
        <v>45</v>
      </c>
      <c r="B15" s="66"/>
      <c r="C15" s="66"/>
      <c r="D15" s="25" t="s">
        <v>43</v>
      </c>
      <c r="E15" s="25" t="s">
        <v>44</v>
      </c>
      <c r="F15" s="26">
        <v>43703</v>
      </c>
      <c r="G15" s="22">
        <v>4</v>
      </c>
      <c r="H15" s="26">
        <v>43886</v>
      </c>
      <c r="I15" s="18" t="s">
        <v>40</v>
      </c>
      <c r="J15" s="18">
        <v>10750</v>
      </c>
      <c r="K15" s="23">
        <v>5005.0200000000004</v>
      </c>
      <c r="L15" s="18">
        <f t="shared" si="0"/>
        <v>5744.98</v>
      </c>
      <c r="M15" s="18">
        <v>5097.66</v>
      </c>
      <c r="N15" s="18">
        <f t="shared" si="1"/>
        <v>54799845</v>
      </c>
      <c r="O15" s="18">
        <f t="shared" si="3"/>
        <v>29285954.746799998</v>
      </c>
      <c r="P15" s="18">
        <f t="shared" si="2"/>
        <v>25513890.253200002</v>
      </c>
    </row>
    <row r="16" spans="1:16" s="7" customFormat="1" x14ac:dyDescent="0.25">
      <c r="A16" s="25" t="s">
        <v>46</v>
      </c>
      <c r="B16" s="66"/>
      <c r="C16" s="66"/>
      <c r="D16" s="25" t="s">
        <v>48</v>
      </c>
      <c r="E16" s="25" t="s">
        <v>51</v>
      </c>
      <c r="F16" s="26">
        <v>43866</v>
      </c>
      <c r="G16" s="22" t="s">
        <v>52</v>
      </c>
      <c r="H16" s="26" t="s">
        <v>52</v>
      </c>
      <c r="I16" s="18" t="s">
        <v>40</v>
      </c>
      <c r="J16" s="18">
        <v>10533.33</v>
      </c>
      <c r="K16" s="23">
        <v>960.67</v>
      </c>
      <c r="L16" s="18">
        <f t="shared" si="0"/>
        <v>9572.66</v>
      </c>
      <c r="M16" s="18">
        <v>1099.8800000000001</v>
      </c>
      <c r="N16" s="18">
        <f t="shared" si="1"/>
        <v>11585399.000400001</v>
      </c>
      <c r="O16" s="18">
        <f t="shared" si="3"/>
        <v>10528777.280800002</v>
      </c>
      <c r="P16" s="18">
        <f t="shared" si="2"/>
        <v>1056621.7196</v>
      </c>
    </row>
    <row r="17" spans="1:37" s="7" customFormat="1" ht="31.5" x14ac:dyDescent="0.25">
      <c r="A17" s="25" t="s">
        <v>47</v>
      </c>
      <c r="B17" s="66"/>
      <c r="C17" s="66"/>
      <c r="D17" s="25" t="s">
        <v>54</v>
      </c>
      <c r="E17" s="25" t="s">
        <v>53</v>
      </c>
      <c r="F17" s="26">
        <v>43752</v>
      </c>
      <c r="G17" s="22" t="s">
        <v>52</v>
      </c>
      <c r="H17" s="26" t="s">
        <v>52</v>
      </c>
      <c r="I17" s="18" t="s">
        <v>40</v>
      </c>
      <c r="J17" s="18">
        <f>7147.19+K17</f>
        <v>10301.459999999999</v>
      </c>
      <c r="K17" s="18">
        <v>3154.27</v>
      </c>
      <c r="L17" s="18">
        <f t="shared" si="0"/>
        <v>7147.1899999999987</v>
      </c>
      <c r="M17" s="18">
        <v>380.95</v>
      </c>
      <c r="N17" s="18">
        <f t="shared" si="1"/>
        <v>3924341.1869999995</v>
      </c>
      <c r="O17" s="18">
        <f t="shared" si="3"/>
        <v>2722722.0304999994</v>
      </c>
      <c r="P17" s="18">
        <f t="shared" si="2"/>
        <v>1201619.1565</v>
      </c>
    </row>
    <row r="18" spans="1:37" s="7" customFormat="1" ht="31.5" x14ac:dyDescent="0.25">
      <c r="A18" s="25" t="s">
        <v>49</v>
      </c>
      <c r="B18" s="67"/>
      <c r="C18" s="67"/>
      <c r="D18" s="25" t="s">
        <v>55</v>
      </c>
      <c r="E18" s="25" t="s">
        <v>56</v>
      </c>
      <c r="F18" s="26">
        <v>43458</v>
      </c>
      <c r="G18" s="22" t="s">
        <v>52</v>
      </c>
      <c r="H18" s="26" t="s">
        <v>52</v>
      </c>
      <c r="I18" s="18" t="s">
        <v>40</v>
      </c>
      <c r="J18" s="18">
        <f>7954.26+K18</f>
        <v>11864.26</v>
      </c>
      <c r="K18" s="18">
        <f>3910</f>
        <v>3910</v>
      </c>
      <c r="L18" s="18">
        <f>J18-K18</f>
        <v>7954.26</v>
      </c>
      <c r="M18" s="18">
        <v>6788.55</v>
      </c>
      <c r="N18" s="18">
        <f t="shared" si="1"/>
        <v>80541122.223000005</v>
      </c>
      <c r="O18" s="18">
        <f t="shared" si="3"/>
        <v>53997891.723000005</v>
      </c>
      <c r="P18" s="18">
        <f t="shared" si="2"/>
        <v>26543230.5</v>
      </c>
    </row>
    <row r="19" spans="1:37" s="9" customFormat="1" ht="15.75" hidden="1" customHeight="1" x14ac:dyDescent="0.25">
      <c r="A19" s="25" t="s">
        <v>50</v>
      </c>
      <c r="B19" s="19"/>
      <c r="C19" s="19"/>
      <c r="D19" s="25"/>
      <c r="E19" s="25"/>
      <c r="F19" s="26"/>
      <c r="G19" s="22"/>
      <c r="H19" s="26"/>
      <c r="I19" s="18"/>
      <c r="J19" s="18"/>
      <c r="K19" s="18">
        <v>5005.0200000000004</v>
      </c>
      <c r="L19" s="18">
        <f t="shared" si="0"/>
        <v>-5005.0200000000004</v>
      </c>
      <c r="M19" s="18"/>
      <c r="N19" s="18">
        <f t="shared" si="1"/>
        <v>0</v>
      </c>
      <c r="O19" s="18">
        <f t="shared" si="3"/>
        <v>0</v>
      </c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</row>
    <row r="20" spans="1:37" s="20" customFormat="1" ht="15.75" hidden="1" customHeight="1" x14ac:dyDescent="0.25">
      <c r="A20" s="9">
        <v>8</v>
      </c>
      <c r="B20" s="19"/>
      <c r="C20" s="19"/>
      <c r="D20" s="9"/>
      <c r="E20" s="9"/>
      <c r="G20" s="22"/>
      <c r="H20" s="26"/>
      <c r="J20" s="9"/>
      <c r="K20" s="18">
        <v>5005.0200000000004</v>
      </c>
      <c r="L20" s="18">
        <f t="shared" si="0"/>
        <v>-5005.0200000000004</v>
      </c>
      <c r="M20" s="9"/>
      <c r="N20" s="9">
        <f t="shared" si="1"/>
        <v>0</v>
      </c>
      <c r="O20" s="9">
        <f t="shared" si="3"/>
        <v>0</v>
      </c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</row>
    <row r="21" spans="1:37" s="20" customFormat="1" ht="15.75" hidden="1" customHeight="1" x14ac:dyDescent="0.25">
      <c r="A21" s="9">
        <v>9</v>
      </c>
      <c r="B21" s="19"/>
      <c r="C21" s="19"/>
      <c r="D21" s="9"/>
      <c r="E21" s="9"/>
      <c r="G21" s="22"/>
      <c r="H21" s="26"/>
      <c r="J21" s="9"/>
      <c r="K21" s="18">
        <v>5005.0200000000004</v>
      </c>
      <c r="L21" s="18">
        <f t="shared" si="0"/>
        <v>-5005.0200000000004</v>
      </c>
      <c r="M21" s="9"/>
      <c r="N21" s="9">
        <f t="shared" si="1"/>
        <v>0</v>
      </c>
      <c r="O21" s="9">
        <f t="shared" si="3"/>
        <v>0</v>
      </c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</row>
    <row r="22" spans="1:37" s="8" customFormat="1" ht="15.75" customHeight="1" x14ac:dyDescent="0.25">
      <c r="A22" s="7"/>
      <c r="B22" s="45"/>
      <c r="C22" s="45"/>
      <c r="D22" s="7"/>
      <c r="E22" s="7"/>
      <c r="G22" s="46"/>
      <c r="H22" s="47"/>
      <c r="J22" s="7"/>
      <c r="K22" s="21"/>
      <c r="L22" s="21"/>
      <c r="M22" s="48">
        <f>SUM(M10:M21)</f>
        <v>57105.589999999989</v>
      </c>
      <c r="N22" s="48">
        <f t="shared" ref="N22:P22" si="4">SUM(N10:N21)</f>
        <v>583115441.23100007</v>
      </c>
      <c r="O22" s="48">
        <f t="shared" si="4"/>
        <v>310431825.40710002</v>
      </c>
      <c r="P22" s="48">
        <f t="shared" si="4"/>
        <v>272683615.82389998</v>
      </c>
      <c r="Q22" s="50">
        <f>P22/M22</f>
        <v>4775.0774630627238</v>
      </c>
      <c r="R22" s="71" t="s">
        <v>60</v>
      </c>
      <c r="S22" s="71"/>
      <c r="T22" s="71"/>
      <c r="U22" s="71"/>
    </row>
    <row r="23" spans="1:37" s="8" customFormat="1" ht="15.75" customHeight="1" x14ac:dyDescent="0.25">
      <c r="A23" s="7"/>
      <c r="B23" s="45"/>
      <c r="C23" s="45"/>
      <c r="D23" s="7"/>
      <c r="E23" s="7"/>
      <c r="G23" s="46"/>
      <c r="H23" s="47"/>
      <c r="J23" s="7"/>
      <c r="K23" s="21"/>
      <c r="L23" s="21"/>
      <c r="M23" s="7"/>
      <c r="N23" s="7"/>
      <c r="O23" s="7"/>
      <c r="Q23" s="50">
        <f>N22/M22</f>
        <v>10211.179697661826</v>
      </c>
      <c r="R23" s="71" t="s">
        <v>61</v>
      </c>
      <c r="S23" s="71"/>
      <c r="T23" s="71"/>
      <c r="U23" s="71"/>
    </row>
    <row r="24" spans="1:37" s="8" customFormat="1" ht="15.75" customHeight="1" x14ac:dyDescent="0.25">
      <c r="A24" s="7"/>
      <c r="B24" s="45"/>
      <c r="C24" s="45"/>
      <c r="D24" s="7"/>
      <c r="E24" s="7"/>
      <c r="G24" s="46"/>
      <c r="H24" s="47"/>
      <c r="J24" s="7"/>
      <c r="K24" s="21"/>
      <c r="L24" s="21"/>
      <c r="M24" s="7"/>
      <c r="N24" s="7"/>
      <c r="O24" s="7"/>
    </row>
    <row r="25" spans="1:37" s="8" customFormat="1" ht="15.75" customHeight="1" x14ac:dyDescent="0.25">
      <c r="A25" s="7"/>
      <c r="B25" s="45"/>
      <c r="C25" s="45"/>
      <c r="D25" s="7"/>
      <c r="E25" s="7"/>
      <c r="G25" s="46"/>
      <c r="H25" s="47"/>
      <c r="J25" s="7"/>
      <c r="K25" s="21"/>
      <c r="L25" s="21"/>
      <c r="M25" s="7"/>
      <c r="N25" s="7"/>
      <c r="O25" s="7"/>
    </row>
    <row r="26" spans="1:37" s="8" customFormat="1" ht="15.75" customHeight="1" x14ac:dyDescent="0.25">
      <c r="A26" s="7"/>
      <c r="B26" s="45"/>
      <c r="C26" s="45"/>
      <c r="D26" s="7"/>
      <c r="E26" s="7"/>
      <c r="G26" s="46"/>
      <c r="H26" s="47"/>
      <c r="J26" s="7"/>
      <c r="K26" s="21"/>
      <c r="L26" s="21"/>
      <c r="M26" s="7"/>
      <c r="N26" s="7"/>
      <c r="O26" s="7"/>
    </row>
    <row r="27" spans="1:37" s="8" customFormat="1" ht="15.75" customHeight="1" x14ac:dyDescent="0.25">
      <c r="A27" s="7"/>
      <c r="B27" s="45"/>
      <c r="C27" s="45"/>
      <c r="D27" s="7"/>
      <c r="E27" s="7"/>
      <c r="G27" s="46"/>
      <c r="H27" s="47"/>
      <c r="J27" s="7"/>
      <c r="K27" s="21"/>
      <c r="L27" s="21"/>
      <c r="M27" s="7"/>
      <c r="N27" s="7"/>
      <c r="O27" s="7"/>
    </row>
    <row r="28" spans="1:37" s="8" customFormat="1" ht="15.75" customHeight="1" x14ac:dyDescent="0.25">
      <c r="A28" s="7"/>
      <c r="B28" s="45"/>
      <c r="C28" s="45"/>
      <c r="D28" s="7"/>
      <c r="E28" s="7"/>
      <c r="G28" s="46"/>
      <c r="H28" s="47"/>
      <c r="J28" s="7"/>
      <c r="K28" s="21"/>
      <c r="L28" s="21"/>
      <c r="M28" s="7"/>
      <c r="N28" s="7"/>
      <c r="O28" s="7"/>
    </row>
    <row r="29" spans="1:37" s="31" customFormat="1" ht="18.75" x14ac:dyDescent="0.25">
      <c r="A29" s="27"/>
      <c r="B29" s="28"/>
      <c r="C29" s="28"/>
      <c r="D29" s="28"/>
      <c r="E29" s="28"/>
      <c r="F29" s="27"/>
      <c r="G29" s="27"/>
      <c r="H29" s="27"/>
      <c r="I29" s="27"/>
      <c r="J29" s="29"/>
      <c r="K29" s="27"/>
      <c r="L29" s="27"/>
      <c r="M29" s="30"/>
      <c r="N29" s="30"/>
      <c r="O29" s="27"/>
    </row>
    <row r="30" spans="1:37" s="31" customFormat="1" ht="19.5" thickBot="1" x14ac:dyDescent="0.35">
      <c r="A30" s="27"/>
      <c r="B30" s="72" t="s">
        <v>58</v>
      </c>
      <c r="C30" s="72"/>
      <c r="D30" s="72"/>
      <c r="E30" s="32"/>
      <c r="F30" s="33"/>
      <c r="G30" s="34"/>
      <c r="H30" s="35"/>
      <c r="I30" s="35"/>
      <c r="J30" s="35"/>
      <c r="K30" s="27"/>
      <c r="L30" s="27"/>
      <c r="M30" s="27"/>
      <c r="N30" s="27"/>
      <c r="O30" s="30"/>
    </row>
    <row r="31" spans="1:37" s="31" customFormat="1" ht="18.75" x14ac:dyDescent="0.3">
      <c r="A31" s="27"/>
      <c r="B31" s="36"/>
      <c r="C31" s="37"/>
      <c r="D31" s="59" t="s">
        <v>21</v>
      </c>
      <c r="E31" s="59"/>
      <c r="F31" s="60" t="s">
        <v>22</v>
      </c>
      <c r="G31" s="60"/>
      <c r="H31" s="60"/>
      <c r="I31" s="35"/>
      <c r="J31" s="35"/>
      <c r="K31" s="27"/>
      <c r="L31" s="27"/>
      <c r="M31" s="30"/>
      <c r="N31" s="27"/>
      <c r="O31" s="27"/>
    </row>
    <row r="32" spans="1:37" s="31" customFormat="1" ht="57" thickBot="1" x14ac:dyDescent="0.35">
      <c r="A32" s="27"/>
      <c r="B32" s="38" t="s">
        <v>30</v>
      </c>
      <c r="C32" s="37"/>
      <c r="D32" s="39" t="s">
        <v>31</v>
      </c>
      <c r="E32" s="37"/>
      <c r="F32" s="40"/>
      <c r="G32" s="41"/>
      <c r="H32" s="35"/>
      <c r="I32" s="35"/>
      <c r="J32" s="35"/>
      <c r="K32" s="27"/>
      <c r="L32" s="27"/>
      <c r="M32" s="27"/>
      <c r="N32" s="27"/>
      <c r="O32" s="27"/>
    </row>
    <row r="33" spans="1:15" s="31" customFormat="1" ht="18.75" x14ac:dyDescent="0.3">
      <c r="A33" s="27"/>
      <c r="B33" s="59" t="s">
        <v>23</v>
      </c>
      <c r="C33" s="59"/>
      <c r="D33" s="59" t="s">
        <v>24</v>
      </c>
      <c r="E33" s="59"/>
      <c r="F33" s="60" t="s">
        <v>22</v>
      </c>
      <c r="G33" s="60"/>
      <c r="H33" s="60"/>
      <c r="I33" s="35"/>
      <c r="J33" s="35"/>
      <c r="K33" s="27"/>
      <c r="L33" s="27"/>
      <c r="M33" s="30"/>
      <c r="N33" s="27"/>
      <c r="O33" s="27"/>
    </row>
    <row r="34" spans="1:15" s="31" customFormat="1" ht="19.5" x14ac:dyDescent="0.3">
      <c r="A34" s="27"/>
      <c r="B34" s="36"/>
      <c r="C34" s="32"/>
      <c r="D34" s="32"/>
      <c r="E34" s="32"/>
      <c r="F34" s="56" t="s">
        <v>25</v>
      </c>
      <c r="G34" s="56"/>
      <c r="H34" s="56"/>
      <c r="I34" s="35"/>
      <c r="J34" s="35"/>
      <c r="K34" s="27"/>
      <c r="L34" s="27"/>
      <c r="M34" s="27"/>
      <c r="N34" s="27"/>
      <c r="O34" s="27"/>
    </row>
    <row r="35" spans="1:15" s="31" customFormat="1" ht="18.75" x14ac:dyDescent="0.25">
      <c r="A35" s="27"/>
      <c r="B35" s="28"/>
      <c r="C35" s="28"/>
      <c r="D35" s="28"/>
      <c r="E35" s="28"/>
      <c r="F35" s="27"/>
      <c r="G35" s="27"/>
      <c r="H35" s="27"/>
      <c r="I35" s="27"/>
      <c r="J35" s="28"/>
      <c r="K35" s="27"/>
      <c r="L35" s="27"/>
      <c r="M35" s="27"/>
      <c r="N35" s="27"/>
      <c r="O35" s="27"/>
    </row>
    <row r="36" spans="1:15" s="31" customFormat="1" ht="18.75" x14ac:dyDescent="0.25">
      <c r="A36" s="27"/>
      <c r="B36" s="28"/>
      <c r="C36" s="28"/>
      <c r="D36" s="28"/>
      <c r="E36" s="28"/>
      <c r="F36" s="27"/>
      <c r="G36" s="27"/>
      <c r="H36" s="27"/>
      <c r="I36" s="27"/>
      <c r="J36" s="28"/>
      <c r="K36" s="27"/>
      <c r="L36" s="27"/>
      <c r="M36" s="27"/>
      <c r="N36" s="27"/>
      <c r="O36" s="27"/>
    </row>
    <row r="37" spans="1:15" s="31" customFormat="1" ht="18.75" x14ac:dyDescent="0.25">
      <c r="A37" s="27"/>
      <c r="B37" s="28"/>
      <c r="C37" s="28"/>
      <c r="D37" s="28"/>
      <c r="E37" s="28"/>
      <c r="F37" s="27"/>
      <c r="G37" s="27"/>
      <c r="H37" s="27"/>
      <c r="I37" s="27"/>
      <c r="J37" s="28"/>
      <c r="K37" s="30"/>
      <c r="L37" s="27"/>
      <c r="M37" s="27"/>
      <c r="N37" s="27"/>
      <c r="O37" s="27"/>
    </row>
    <row r="38" spans="1:15" s="31" customFormat="1" ht="18.75" x14ac:dyDescent="0.25">
      <c r="A38" s="42"/>
      <c r="B38" s="43"/>
      <c r="C38" s="43"/>
      <c r="D38" s="43"/>
      <c r="E38" s="43"/>
      <c r="J38" s="44"/>
    </row>
  </sheetData>
  <mergeCells count="34">
    <mergeCell ref="F34:H34"/>
    <mergeCell ref="P5:P6"/>
    <mergeCell ref="R22:U22"/>
    <mergeCell ref="R23:U23"/>
    <mergeCell ref="B30:D30"/>
    <mergeCell ref="D31:E31"/>
    <mergeCell ref="F31:H31"/>
    <mergeCell ref="B33:C33"/>
    <mergeCell ref="D33:E33"/>
    <mergeCell ref="F33:H33"/>
    <mergeCell ref="A9:O9"/>
    <mergeCell ref="A10:A13"/>
    <mergeCell ref="B10:B18"/>
    <mergeCell ref="C10:C18"/>
    <mergeCell ref="D10:D13"/>
    <mergeCell ref="E10:E13"/>
    <mergeCell ref="F10:F13"/>
    <mergeCell ref="G12:H12"/>
    <mergeCell ref="J5:J6"/>
    <mergeCell ref="K5:K6"/>
    <mergeCell ref="L5:L6"/>
    <mergeCell ref="M5:M6"/>
    <mergeCell ref="N5:N6"/>
    <mergeCell ref="O5:O6"/>
    <mergeCell ref="A1:H1"/>
    <mergeCell ref="M1:O1"/>
    <mergeCell ref="B3:O3"/>
    <mergeCell ref="A5:A7"/>
    <mergeCell ref="B5:B7"/>
    <mergeCell ref="C5:C7"/>
    <mergeCell ref="D5:D7"/>
    <mergeCell ref="E5:F6"/>
    <mergeCell ref="G5:H6"/>
    <mergeCell ref="I5:I7"/>
  </mergeCells>
  <pageMargins left="0.70866141732283472" right="0.70866141732283472" top="0.74803149606299213" bottom="0.74803149606299213" header="0.31496062992125984" footer="0.31496062992125984"/>
  <pageSetup paperSize="9" scale="2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2020 год</vt:lpstr>
      <vt:lpstr>Рабочий вариант</vt:lpstr>
      <vt:lpstr>'2020 год'!Заголовки_для_печати</vt:lpstr>
      <vt:lpstr>'2020 год'!Область_печати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2023-07-17T06:39:45Z</dcterms:modified>
</cp:coreProperties>
</file>